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urnierplan" sheetId="1" state="visible" r:id="rId3"/>
  </sheets>
  <definedNames>
    <definedName function="false" hidden="false" localSheetId="0" name="_xlnm.Print_Area" vbProcedure="false">Turnierplan!$A$1:$K$42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<sst xmlns="http://schemas.openxmlformats.org/spreadsheetml/2006/main" count="91" uniqueCount="45">
  <si>
    <t xml:space="preserve">Turnierplan</t>
  </si>
  <si>
    <t xml:space="preserve">Modus: Jeder gegen Jeden — Tabelle berechnet sich automatisch aus den Ergebnissen</t>
  </si>
  <si>
    <t xml:space="preserve">TURNIERNAME</t>
  </si>
  <si>
    <t xml:space="preserve">JAHR</t>
  </si>
  <si>
    <t xml:space="preserve">AUSTRAGUNGSORT</t>
  </si>
  <si>
    <t xml:space="preserve">PUNKTE JE SIEG</t>
  </si>
  <si>
    <t xml:space="preserve">PUNKTE JE REMIS</t>
  </si>
  <si>
    <t xml:space="preserve">Hobby-Cup</t>
  </si>
  <si>
    <t xml:space="preserve">Sporthalle Nord</t>
  </si>
  <si>
    <t xml:space="preserve">Turnierüberblick</t>
  </si>
  <si>
    <t xml:space="preserve">Teams</t>
  </si>
  <si>
    <t xml:space="preserve">Spiele</t>
  </si>
  <si>
    <t xml:space="preserve">Tore gesamt</t>
  </si>
  <si>
    <t xml:space="preserve">Ø Tore / Spiel</t>
  </si>
  <si>
    <t xml:space="preserve">Tabellenführer</t>
  </si>
  <si>
    <t xml:space="preserve">Tabelle (Jeder gegen Jeden)</t>
  </si>
  <si>
    <t xml:space="preserve">Pl.</t>
  </si>
  <si>
    <t xml:space="preserve">Team</t>
  </si>
  <si>
    <t xml:space="preserve">Sp</t>
  </si>
  <si>
    <t xml:space="preserve">S</t>
  </si>
  <si>
    <t xml:space="preserve">U</t>
  </si>
  <si>
    <t xml:space="preserve">N</t>
  </si>
  <si>
    <t xml:space="preserve">Tore</t>
  </si>
  <si>
    <t xml:space="preserve">Diff</t>
  </si>
  <si>
    <t xml:space="preserve">Pkt</t>
  </si>
  <si>
    <t xml:space="preserve">Team Alpha</t>
  </si>
  <si>
    <t xml:space="preserve">Team Beta</t>
  </si>
  <si>
    <t xml:space="preserve">Team Gamma</t>
  </si>
  <si>
    <t xml:space="preserve">Team Delta</t>
  </si>
  <si>
    <t xml:space="preserve">Team Epsilon</t>
  </si>
  <si>
    <t xml:space="preserve">Team Zeta</t>
  </si>
  <si>
    <t xml:space="preserve">Spielplan</t>
  </si>
  <si>
    <t xml:space="preserve">Nr.</t>
  </si>
  <si>
    <t xml:space="preserve">Spieltag</t>
  </si>
  <si>
    <t xml:space="preserve">Heim</t>
  </si>
  <si>
    <t xml:space="preserve">Gast</t>
  </si>
  <si>
    <t xml:space="preserve">Ergebnis</t>
  </si>
  <si>
    <t xml:space="preserve">1. Spieltag</t>
  </si>
  <si>
    <t xml:space="preserve">:</t>
  </si>
  <si>
    <t xml:space="preserve">2. Spieltag</t>
  </si>
  <si>
    <t xml:space="preserve">3. Spieltag</t>
  </si>
  <si>
    <t xml:space="preserve">4. Spieltag</t>
  </si>
  <si>
    <t xml:space="preserve">5. Spieltag</t>
  </si>
  <si>
    <t xml:space="preserve">Legende   ·   Ergebnis: Heimsieg (grün) / Gastsieg (blau) / Unentschieden (gold) / offen (grau)      Platz 1–3 = Gold / Silber / Bronze</t>
  </si>
  <si>
    <t xml:space="preserve">Hinweis: Violett hinterlegte Felder sind Eingabefelder — Teamnamen in der Tabelle, Tore im Spielplan sowie die Punkteregel oben. Spiele, Siege, Tordifferenz, Punkte und Platzierung berechnen sich automatisch. Alle Namen und Ergebnisse sind Beispieldaten.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</si>
</sst>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@"/>
    <numFmt numFmtId="167" formatCode="0.0"/>
    <numFmt numFmtId="168" formatCode="General"/>
    <numFmt numFmtId="169" formatCode="\+0;\-0;0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FFFFFF"/>
      <name val="Calibri"/>
      <family val="0"/>
      <charset val="1"/>
    </font>
    <font>
      <b val="true"/>
      <sz val="15"/>
      <color rgb="FFCDBEEC"/>
      <name val="Calibri"/>
      <family val="0"/>
      <charset val="1"/>
    </font>
    <font>
      <sz val="10.5"/>
      <color rgb="FFFFFFFF"/>
      <name val="Calibri"/>
      <family val="0"/>
      <charset val="1"/>
    </font>
    <font>
      <b val="true"/>
      <sz val="8"/>
      <color rgb="FF6E6A7A"/>
      <name val="Calibri"/>
      <family val="0"/>
      <charset val="1"/>
    </font>
    <font>
      <b val="true"/>
      <sz val="11"/>
      <color rgb="FF262233"/>
      <name val="Calibri"/>
      <family val="0"/>
      <charset val="1"/>
    </font>
    <font>
      <b val="true"/>
      <sz val="11.5"/>
      <color rgb="FFFFFFF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8"/>
      <color rgb="FF4A2E86"/>
      <name val="Calibri"/>
      <family val="0"/>
      <charset val="1"/>
    </font>
    <font>
      <b val="true"/>
      <sz val="18"/>
      <color rgb="FF5E43A8"/>
      <name val="Calibri"/>
      <family val="0"/>
      <charset val="1"/>
    </font>
    <font>
      <b val="true"/>
      <sz val="18"/>
      <color rgb="FFE07B2C"/>
      <name val="Calibri"/>
      <family val="0"/>
      <charset val="1"/>
    </font>
    <font>
      <b val="true"/>
      <sz val="18"/>
      <color rgb="FF2E9E5A"/>
      <name val="Calibri"/>
      <family val="0"/>
      <charset val="1"/>
    </font>
    <font>
      <b val="true"/>
      <sz val="14"/>
      <color rgb="FFC79A1E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.5"/>
      <color rgb="FF262233"/>
      <name val="Calibri"/>
      <family val="0"/>
      <charset val="1"/>
    </font>
    <font>
      <sz val="10.5"/>
      <color rgb="FF262233"/>
      <name val="Calibri"/>
      <family val="0"/>
      <charset val="1"/>
    </font>
    <font>
      <b val="true"/>
      <sz val="11"/>
      <color rgb="FF4A2E86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10"/>
      <color rgb="FF4A2E86"/>
      <name val="Calibri"/>
      <family val="0"/>
      <charset val="1"/>
    </font>
    <font>
      <b val="true"/>
      <sz val="11"/>
      <color rgb="FF6E6A7A"/>
      <name val="Calibri"/>
      <family val="0"/>
      <charset val="1"/>
    </font>
    <font>
      <b val="true"/>
      <sz val="10"/>
      <color rgb="FF262233"/>
      <name val="Calibri"/>
      <family val="0"/>
      <charset val="1"/>
    </font>
    <font>
      <sz val="9"/>
      <color rgb="FF6E6A7A"/>
      <name val="Calibri"/>
      <family val="0"/>
      <charset val="1"/>
    </font>
    <font>
      <i val="true"/>
      <sz val="8.5"/>
      <color rgb="FF6E6A7A"/>
      <name val="Calibri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4A2E86"/>
        <bgColor rgb="FF5E43A8"/>
      </patternFill>
    </fill>
    <fill>
      <patternFill patternType="solid">
        <fgColor rgb="FF5E43A8"/>
        <bgColor rgb="FF4A2E86"/>
      </patternFill>
    </fill>
    <fill>
      <patternFill patternType="solid">
        <fgColor rgb="FFE07B2C"/>
        <bgColor rgb="FFC79A1E"/>
      </patternFill>
    </fill>
    <fill>
      <patternFill patternType="solid">
        <fgColor rgb="FF2E9E5A"/>
        <bgColor rgb="FF1F7A45"/>
      </patternFill>
    </fill>
    <fill>
      <patternFill patternType="solid">
        <fgColor rgb="FFC79A1E"/>
        <bgColor rgb="FFE07B2C"/>
      </patternFill>
    </fill>
    <fill>
      <patternFill patternType="solid">
        <fgColor rgb="FFCE4B3A"/>
        <bgColor rgb="FFE07B2C"/>
      </patternFill>
    </fill>
    <fill>
      <patternFill patternType="solid">
        <fgColor rgb="FF1F5F86"/>
        <bgColor rgb="FF1F7A45"/>
      </patternFill>
    </fill>
    <fill>
      <patternFill patternType="solid">
        <fgColor rgb="FFF0EBFA"/>
        <bgColor rgb="FFEEECF3"/>
      </patternFill>
    </fill>
    <fill>
      <patternFill patternType="solid">
        <fgColor rgb="FFECE7F7"/>
        <bgColor rgb="FFF0EBFA"/>
      </patternFill>
    </fill>
    <fill>
      <patternFill patternType="solid">
        <fgColor rgb="FFFBEEDD"/>
        <bgColor rgb="FFFBF1D6"/>
      </patternFill>
    </fill>
    <fill>
      <patternFill patternType="solid">
        <fgColor rgb="FFE4F3EA"/>
        <bgColor rgb="FFE1EAF6"/>
      </patternFill>
    </fill>
    <fill>
      <patternFill patternType="solid">
        <fgColor rgb="FFFBF1D6"/>
        <bgColor rgb="FFFBEEDD"/>
      </patternFill>
    </fill>
    <fill>
      <patternFill patternType="solid">
        <fgColor rgb="FFFFFFFF"/>
        <bgColor rgb="FFF6F3FC"/>
      </patternFill>
    </fill>
    <fill>
      <patternFill patternType="solid">
        <fgColor rgb="FFF6F3FC"/>
        <bgColor rgb="FFF0EBFA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ED9EC"/>
      </left>
      <right/>
      <top style="thin">
        <color rgb="FFDED9EC"/>
      </top>
      <bottom style="thin">
        <color rgb="FFDED9EC"/>
      </bottom>
      <diagonal/>
    </border>
    <border diagonalUp="false" diagonalDown="false">
      <left style="thin">
        <color rgb="FF4A2E86"/>
      </left>
      <right style="thin">
        <color rgb="FF4A2E86"/>
      </right>
      <top style="thin">
        <color rgb="FF4A2E86"/>
      </top>
      <bottom style="thin">
        <color rgb="FF4A2E86"/>
      </bottom>
      <diagonal/>
    </border>
    <border diagonalUp="false" diagonalDown="false">
      <left style="thin">
        <color rgb="FFDED9EC"/>
      </left>
      <right style="thin">
        <color rgb="FFDED9EC"/>
      </right>
      <top style="thin">
        <color rgb="FFDED9EC"/>
      </top>
      <bottom style="thin">
        <color rgb="FFDED9EC"/>
      </bottom>
      <diagonal/>
    </border>
    <border diagonalUp="false" diagonalDown="false">
      <left style="thin">
        <color rgb="FF5E43A8"/>
      </left>
      <right style="thin">
        <color rgb="FF5E43A8"/>
      </right>
      <top style="thin">
        <color rgb="FF5E43A8"/>
      </top>
      <bottom style="thin">
        <color rgb="FF5E43A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" fillId="9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4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5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6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11" fillId="1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12" fillId="1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13" fillId="11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14" fillId="12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15" fillId="1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8" fillId="1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9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8" fontId="18" fillId="1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7" fillId="1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9" fillId="1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1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8" fillId="1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7" fillId="1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9" fillId="1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1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4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8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4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3" fillId="1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1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5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2" fillId="1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5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3" fillId="1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ont>
        <name val="Calibri"/>
        <charset val="1"/>
        <family val="0"/>
        <b val="1"/>
        <color rgb="FF1F7A45"/>
      </font>
      <fill>
        <patternFill>
          <bgColor rgb="FFE4F3EA"/>
        </patternFill>
      </fill>
    </dxf>
    <dxf>
      <font>
        <name val="Calibri"/>
        <charset val="1"/>
        <family val="0"/>
        <b val="1"/>
        <color rgb="FF1F5F86"/>
      </font>
      <fill>
        <patternFill>
          <bgColor rgb="FFE1EAF6"/>
        </patternFill>
      </fill>
    </dxf>
    <dxf>
      <font>
        <name val="Calibri"/>
        <charset val="1"/>
        <family val="0"/>
        <b val="1"/>
        <color rgb="FF8A6510"/>
      </font>
      <fill>
        <patternFill>
          <bgColor rgb="FFFBF1D6"/>
        </patternFill>
      </fill>
    </dxf>
    <dxf>
      <font>
        <name val="Calibri"/>
        <charset val="1"/>
        <family val="0"/>
        <b val="1"/>
        <color rgb="FF6E6A7A"/>
      </font>
      <fill>
        <patternFill>
          <bgColor rgb="FFEEECF3"/>
        </patternFill>
      </fill>
    </dxf>
    <dxf>
      <font>
        <name val="Calibri"/>
        <charset val="1"/>
        <family val="0"/>
        <b val="1"/>
        <color rgb="FF8A6510"/>
      </font>
      <fill>
        <patternFill>
          <bgColor rgb="FFF7E4B0"/>
        </patternFill>
      </fill>
    </dxf>
    <dxf>
      <font>
        <name val="Calibri"/>
        <charset val="1"/>
        <family val="0"/>
        <b val="1"/>
        <color rgb="FF4B5058"/>
      </font>
      <fill>
        <patternFill>
          <bgColor rgb="FFE6E8EC"/>
        </patternFill>
      </fill>
    </dxf>
    <dxf>
      <font>
        <name val="Calibri"/>
        <charset val="1"/>
        <family val="0"/>
        <b val="1"/>
        <color rgb="FF8A5A2A"/>
      </font>
      <fill>
        <patternFill>
          <bgColor rgb="FFF0DCC6"/>
        </patternFill>
      </fill>
    </dxf>
    <dxf>
      <font>
        <name val="Calibri"/>
        <charset val="1"/>
        <family val="0"/>
        <b val="1"/>
        <color rgb="FF2E9E5A"/>
      </font>
    </dxf>
    <dxf>
      <font>
        <name val="Calibri"/>
        <charset val="1"/>
        <family val="0"/>
        <b val="1"/>
        <color rgb="FFCE4B3A"/>
      </font>
    </dxf>
  </dxfs>
  <colors>
    <indexedColors>
      <rgbColor rgb="FF000000"/>
      <rgbColor rgb="FFFFFFFF"/>
      <rgbColor rgb="FFFF0000"/>
      <rgbColor rgb="FF00FF00"/>
      <rgbColor rgb="FF0000FF"/>
      <rgbColor rgb="FFF6F3FC"/>
      <rgbColor rgb="FFFF00FF"/>
      <rgbColor rgb="FF00FFFF"/>
      <rgbColor rgb="FF800000"/>
      <rgbColor rgb="FF008000"/>
      <rgbColor rgb="FF000080"/>
      <rgbColor rgb="FF8A6510"/>
      <rgbColor rgb="FF800080"/>
      <rgbColor rgb="FF1F7A45"/>
      <rgbColor rgb="FFDED9EC"/>
      <rgbColor rgb="FF808080"/>
      <rgbColor rgb="FFEEECF3"/>
      <rgbColor rgb="FFCE4B3A"/>
      <rgbColor rgb="FFFBF1D6"/>
      <rgbColor rgb="FFE4F3EA"/>
      <rgbColor rgb="FF660066"/>
      <rgbColor rgb="FFFF8080"/>
      <rgbColor rgb="FF1F5F86"/>
      <rgbColor rgb="FFCDBE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1EAF6"/>
      <rgbColor rgb="FFE6E8EC"/>
      <rgbColor rgb="FFFBEEDD"/>
      <rgbColor rgb="FFECE7F7"/>
      <rgbColor rgb="FFF0DCC6"/>
      <rgbColor rgb="FFF0EBFA"/>
      <rgbColor rgb="FFF7E4B0"/>
      <rgbColor rgb="FF3366FF"/>
      <rgbColor rgb="FF33CCCC"/>
      <rgbColor rgb="FF99CC00"/>
      <rgbColor rgb="FFFFCC00"/>
      <rgbColor rgb="FFC79A1E"/>
      <rgbColor rgb="FFE07B2C"/>
      <rgbColor rgb="FF6E6A7A"/>
      <rgbColor rgb="FF969696"/>
      <rgbColor rgb="FF003366"/>
      <rgbColor rgb="FF2E9E5A"/>
      <rgbColor rgb="FF003300"/>
      <rgbColor rgb="FF4B5058"/>
      <rgbColor rgb="FF8A5A2A"/>
      <rgbColor rgb="FF5E43A8"/>
      <rgbColor rgb="FF4A2E86"/>
      <rgbColor rgb="FF2622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42"/>
  <sheetViews>
    <sheetView showFormulas="false" showGridLines="false" showRowColHeaders="true" showZeros="true" rightToLeft="false" tabSelected="true" showOutlineSymbols="true" defaultGridColor="true" view="normal" topLeftCell="A25" colorId="64" zoomScale="110" zoomScaleNormal="110" zoomScalePageLayoutView="100" workbookViewId="0">
      <pane xSplit="1" ySplit="0" topLeftCell="B25" activePane="topRight" state="frozen"/>
      <selection pane="topLeft" activeCell="A25" activeCellId="0" sqref="A25"/>
      <selection pane="top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11" min="2" style="0" width="11.39"/>
    <col collapsed="false" customWidth="true" hidden="true" outlineLevel="0" max="13" min="13" style="0" width="5.71"/>
    <col collapsed="false" customWidth="true" hidden="true" outlineLevel="0" max="14" min="14" style="0" width="5.9"/>
    <col collapsed="false" customWidth="true" hidden="true" outlineLevel="0" max="15" min="15" style="0" width="6.1"/>
  </cols>
  <sheetData>
    <row r="1" customFormat="false" ht="6" hidden="false" customHeight="true" outlineLevel="0" collapsed="false"/>
    <row r="2" customFormat="false" ht="30" hidden="false" customHeight="true" outlineLevel="0" collapsed="false">
      <c r="B2" s="1" t="s">
        <v>0</v>
      </c>
      <c r="C2" s="1"/>
      <c r="D2" s="1"/>
      <c r="E2" s="1"/>
      <c r="F2" s="1"/>
      <c r="G2" s="1"/>
      <c r="H2" s="2" t="str">
        <f aca="false">B8&amp;" "&amp;D8</f>
        <v>Hobby-Cup 2026</v>
      </c>
      <c r="I2" s="2"/>
      <c r="J2" s="2"/>
      <c r="K2" s="2"/>
    </row>
    <row r="3" customFormat="false" ht="15.75" hidden="false" customHeight="true" outlineLevel="0" collapsed="false">
      <c r="B3" s="1"/>
      <c r="C3" s="1"/>
      <c r="D3" s="1"/>
      <c r="E3" s="1"/>
      <c r="F3" s="1"/>
      <c r="G3" s="1"/>
      <c r="H3" s="2"/>
      <c r="I3" s="2"/>
      <c r="J3" s="2"/>
      <c r="K3" s="2"/>
    </row>
    <row r="4" customFormat="false" ht="18" hidden="false" customHeight="true" outlineLevel="0" collapsed="false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</row>
    <row r="5" customFormat="false" ht="4.5" hidden="false" customHeight="true" outlineLevel="0" collapsed="false">
      <c r="B5" s="4"/>
      <c r="C5" s="5"/>
      <c r="D5" s="6"/>
      <c r="E5" s="7"/>
      <c r="F5" s="8"/>
      <c r="G5" s="9"/>
      <c r="H5" s="4"/>
      <c r="I5" s="5"/>
      <c r="J5" s="6"/>
      <c r="K5" s="7"/>
    </row>
    <row r="6" customFormat="false" ht="6" hidden="false" customHeight="true" outlineLevel="0" collapsed="false"/>
    <row r="7" customFormat="false" ht="13.5" hidden="false" customHeight="true" outlineLevel="0" collapsed="false">
      <c r="B7" s="10" t="s">
        <v>2</v>
      </c>
      <c r="C7" s="10"/>
      <c r="D7" s="10" t="s">
        <v>3</v>
      </c>
      <c r="E7" s="10"/>
      <c r="F7" s="10" t="s">
        <v>4</v>
      </c>
      <c r="G7" s="10"/>
      <c r="H7" s="10" t="s">
        <v>5</v>
      </c>
      <c r="I7" s="10"/>
      <c r="J7" s="10" t="s">
        <v>6</v>
      </c>
      <c r="K7" s="10"/>
    </row>
    <row r="8" customFormat="false" ht="19.5" hidden="false" customHeight="true" outlineLevel="0" collapsed="false">
      <c r="B8" s="11" t="s">
        <v>7</v>
      </c>
      <c r="C8" s="11"/>
      <c r="D8" s="11" t="n">
        <v>2026</v>
      </c>
      <c r="E8" s="11"/>
      <c r="F8" s="11" t="s">
        <v>8</v>
      </c>
      <c r="G8" s="11"/>
      <c r="H8" s="11" t="n">
        <v>3</v>
      </c>
      <c r="I8" s="11"/>
      <c r="J8" s="11" t="n">
        <v>1</v>
      </c>
      <c r="K8" s="11"/>
    </row>
    <row r="9" customFormat="false" ht="6" hidden="false" customHeight="true" outlineLevel="0" collapsed="false"/>
    <row r="10" customFormat="false" ht="21.75" hidden="false" customHeight="true" outlineLevel="0" collapsed="false">
      <c r="B10" s="12" t="s">
        <v>9</v>
      </c>
      <c r="C10" s="12"/>
      <c r="D10" s="12"/>
      <c r="E10" s="12"/>
      <c r="F10" s="12"/>
      <c r="G10" s="12"/>
      <c r="H10" s="12"/>
      <c r="I10" s="12"/>
      <c r="J10" s="12"/>
      <c r="K10" s="12"/>
    </row>
    <row r="11" customFormat="false" ht="15.75" hidden="false" customHeight="true" outlineLevel="0" collapsed="false">
      <c r="B11" s="13" t="s">
        <v>10</v>
      </c>
      <c r="C11" s="13"/>
      <c r="D11" s="14" t="s">
        <v>11</v>
      </c>
      <c r="E11" s="14"/>
      <c r="F11" s="15" t="s">
        <v>12</v>
      </c>
      <c r="G11" s="15"/>
      <c r="H11" s="16" t="s">
        <v>13</v>
      </c>
      <c r="I11" s="16"/>
      <c r="J11" s="17" t="s">
        <v>14</v>
      </c>
      <c r="K11" s="17"/>
    </row>
    <row r="12" customFormat="false" ht="19.5" hidden="false" customHeight="true" outlineLevel="0" collapsed="false">
      <c r="B12" s="18" t="n">
        <f aca="false">COUNTA($C$16:$C$21)</f>
        <v>6</v>
      </c>
      <c r="C12" s="18"/>
      <c r="D12" s="19" t="str">
        <f aca="false">SUMPRODUCT(--($F$25:$F$39&lt;&gt;""))&amp;" / "&amp;COUNTA($D$25:$D$39)</f>
        <v>12 / 15</v>
      </c>
      <c r="E12" s="19"/>
      <c r="F12" s="20" t="n">
        <f aca="false">SUM($F$25:$F$39)+SUM($H$25:$H$39)</f>
        <v>36</v>
      </c>
      <c r="G12" s="20"/>
      <c r="H12" s="21" t="n">
        <f aca="false">IFERROR((SUM($F$25:$F$39)+SUM($H$25:$H$39))/SUMPRODUCT(--($F$25:$F$39&lt;&gt;"")),0)</f>
        <v>3</v>
      </c>
      <c r="I12" s="21"/>
      <c r="J12" s="22" t="str">
        <f aca="false">INDEX($C$16:$C$21,MATCH(1,$B$16:$B$21,0))</f>
        <v>Team Alpha</v>
      </c>
      <c r="K12" s="22"/>
    </row>
    <row r="13" customFormat="false" ht="12" hidden="false" customHeight="true" outlineLevel="0" collapsed="false">
      <c r="B13" s="18"/>
      <c r="C13" s="18"/>
      <c r="D13" s="19"/>
      <c r="E13" s="19"/>
      <c r="F13" s="20"/>
      <c r="G13" s="20"/>
      <c r="H13" s="21"/>
      <c r="I13" s="21"/>
      <c r="J13" s="22"/>
      <c r="K13" s="22"/>
    </row>
    <row r="14" customFormat="false" ht="21.75" hidden="false" customHeight="true" outlineLevel="0" collapsed="false">
      <c r="B14" s="12" t="s">
        <v>15</v>
      </c>
      <c r="C14" s="12"/>
      <c r="D14" s="12"/>
      <c r="E14" s="12"/>
      <c r="F14" s="12"/>
      <c r="G14" s="12"/>
      <c r="H14" s="12"/>
      <c r="I14" s="12"/>
      <c r="J14" s="12"/>
      <c r="K14" s="12"/>
    </row>
    <row r="15" customFormat="false" ht="18" hidden="false" customHeight="true" outlineLevel="0" collapsed="false">
      <c r="B15" s="23" t="s">
        <v>16</v>
      </c>
      <c r="C15" s="24" t="s">
        <v>17</v>
      </c>
      <c r="D15" s="24"/>
      <c r="E15" s="23" t="s">
        <v>18</v>
      </c>
      <c r="F15" s="23" t="s">
        <v>19</v>
      </c>
      <c r="G15" s="23" t="s">
        <v>20</v>
      </c>
      <c r="H15" s="23" t="s">
        <v>21</v>
      </c>
      <c r="I15" s="23" t="s">
        <v>22</v>
      </c>
      <c r="J15" s="23" t="s">
        <v>23</v>
      </c>
      <c r="K15" s="23" t="s">
        <v>24</v>
      </c>
    </row>
    <row r="16" customFormat="false" ht="18" hidden="false" customHeight="true" outlineLevel="0" collapsed="false">
      <c r="B16" s="25" t="n">
        <f aca="false">RANK(K16,$K$16:$K$21)+SUMPRODUCT(($K$16:$K$21=K16)*($J$16:$J$21&gt;J16))+SUMPRODUCT(($K$16:$K$21=K16)*($J$16:$J$21=J16)*($M$16:$M$21&gt;M16))</f>
        <v>1</v>
      </c>
      <c r="C16" s="26" t="s">
        <v>25</v>
      </c>
      <c r="D16" s="26"/>
      <c r="E16" s="27" t="n">
        <f aca="false">COUNTIFS($D$25:$D$39,C16,$F$25:$F$39,"&lt;&gt;")+COUNTIFS($I$25:$I$39,C16,$H$25:$H$39,"&lt;&gt;")</f>
        <v>4</v>
      </c>
      <c r="F16" s="27" t="n">
        <f aca="false">SUMPRODUCT(($D$25:$D$39=C16)*($F$25:$F$39&lt;&gt;"")*($F$25:$F$39&gt;$H$25:$H$39))+SUMPRODUCT(($I$25:$I$39=C16)*($H$25:$H$39&lt;&gt;"")*($H$25:$H$39&gt;$F$25:$F$39))</f>
        <v>3</v>
      </c>
      <c r="G16" s="27" t="n">
        <f aca="false">E16-F16-H16</f>
        <v>1</v>
      </c>
      <c r="H16" s="27" t="n">
        <f aca="false">SUMPRODUCT(($D$25:$D$39=C16)*($F$25:$F$39&lt;&gt;"")*($F$25:$F$39&lt;$H$25:$H$39))+SUMPRODUCT(($I$25:$I$39=C16)*($H$25:$H$39&lt;&gt;"")*($H$25:$H$39&lt;$F$25:$F$39))</f>
        <v>0</v>
      </c>
      <c r="I16" s="27" t="str">
        <f aca="false">M16&amp;":"&amp;O16</f>
        <v>8:3</v>
      </c>
      <c r="J16" s="28" t="n">
        <f aca="false">M16-O16</f>
        <v>5</v>
      </c>
      <c r="K16" s="29" t="n">
        <f aca="false">F16*$H$8+G16*$J$8</f>
        <v>10</v>
      </c>
      <c r="M16" s="30" t="n">
        <f aca="false">SUMIFS($F$25:$F$39,$D$25:$D$39,C16)+SUMIFS($H$25:$H$39,$I$25:$I$39,C16)</f>
        <v>8</v>
      </c>
      <c r="O16" s="30" t="n">
        <f aca="false">SUMIFS($H$25:$H$39,$D$25:$D$39,C16)+SUMIFS($F$25:$F$39,$I$25:$I$39,C16)</f>
        <v>3</v>
      </c>
    </row>
    <row r="17" customFormat="false" ht="18" hidden="false" customHeight="true" outlineLevel="0" collapsed="false">
      <c r="B17" s="31" t="n">
        <f aca="false">RANK(K17,$K$16:$K$21)+SUMPRODUCT(($K$16:$K$21=K17)*($J$16:$J$21&gt;J17))+SUMPRODUCT(($K$16:$K$21=K17)*($J$16:$J$21=J17)*($M$16:$M$21&gt;M17))</f>
        <v>2</v>
      </c>
      <c r="C17" s="26" t="s">
        <v>26</v>
      </c>
      <c r="D17" s="26"/>
      <c r="E17" s="32" t="n">
        <f aca="false">COUNTIFS($D$25:$D$39,C17,$F$25:$F$39,"&lt;&gt;")+COUNTIFS($I$25:$I$39,C17,$H$25:$H$39,"&lt;&gt;")</f>
        <v>4</v>
      </c>
      <c r="F17" s="32" t="n">
        <f aca="false">SUMPRODUCT(($D$25:$D$39=C17)*($F$25:$F$39&lt;&gt;"")*($F$25:$F$39&gt;$H$25:$H$39))+SUMPRODUCT(($I$25:$I$39=C17)*($H$25:$H$39&lt;&gt;"")*($H$25:$H$39&gt;$F$25:$F$39))</f>
        <v>2</v>
      </c>
      <c r="G17" s="32" t="n">
        <f aca="false">E17-F17-H17</f>
        <v>2</v>
      </c>
      <c r="H17" s="32" t="n">
        <f aca="false">SUMPRODUCT(($D$25:$D$39=C17)*($F$25:$F$39&lt;&gt;"")*($F$25:$F$39&lt;$H$25:$H$39))+SUMPRODUCT(($I$25:$I$39=C17)*($H$25:$H$39&lt;&gt;"")*($H$25:$H$39&lt;$F$25:$F$39))</f>
        <v>0</v>
      </c>
      <c r="I17" s="32" t="str">
        <f aca="false">M17&amp;":"&amp;O17</f>
        <v>7:3</v>
      </c>
      <c r="J17" s="33" t="n">
        <f aca="false">M17-O17</f>
        <v>4</v>
      </c>
      <c r="K17" s="34" t="n">
        <f aca="false">F17*$H$8+G17*$J$8</f>
        <v>8</v>
      </c>
      <c r="M17" s="30" t="n">
        <f aca="false">SUMIFS($F$25:$F$39,$D$25:$D$39,C17)+SUMIFS($H$25:$H$39,$I$25:$I$39,C17)</f>
        <v>7</v>
      </c>
      <c r="O17" s="30" t="n">
        <f aca="false">SUMIFS($H$25:$H$39,$D$25:$D$39,C17)+SUMIFS($F$25:$F$39,$I$25:$I$39,C17)</f>
        <v>3</v>
      </c>
    </row>
    <row r="18" customFormat="false" ht="18" hidden="false" customHeight="true" outlineLevel="0" collapsed="false">
      <c r="B18" s="25" t="n">
        <f aca="false">RANK(K18,$K$16:$K$21)+SUMPRODUCT(($K$16:$K$21=K18)*($J$16:$J$21&gt;J18))+SUMPRODUCT(($K$16:$K$21=K18)*($J$16:$J$21=J18)*($M$16:$M$21&gt;M18))</f>
        <v>3</v>
      </c>
      <c r="C18" s="26" t="s">
        <v>27</v>
      </c>
      <c r="D18" s="26"/>
      <c r="E18" s="27" t="n">
        <f aca="false">COUNTIFS($D$25:$D$39,C18,$F$25:$F$39,"&lt;&gt;")+COUNTIFS($I$25:$I$39,C18,$H$25:$H$39,"&lt;&gt;")</f>
        <v>4</v>
      </c>
      <c r="F18" s="27" t="n">
        <f aca="false">SUMPRODUCT(($D$25:$D$39=C18)*($F$25:$F$39&lt;&gt;"")*($F$25:$F$39&gt;$H$25:$H$39))+SUMPRODUCT(($I$25:$I$39=C18)*($H$25:$H$39&lt;&gt;"")*($H$25:$H$39&gt;$F$25:$F$39))</f>
        <v>2</v>
      </c>
      <c r="G18" s="27" t="n">
        <f aca="false">E18-F18-H18</f>
        <v>0</v>
      </c>
      <c r="H18" s="27" t="n">
        <f aca="false">SUMPRODUCT(($D$25:$D$39=C18)*($F$25:$F$39&lt;&gt;"")*($F$25:$F$39&lt;$H$25:$H$39))+SUMPRODUCT(($I$25:$I$39=C18)*($H$25:$H$39&lt;&gt;"")*($H$25:$H$39&lt;$F$25:$F$39))</f>
        <v>2</v>
      </c>
      <c r="I18" s="27" t="str">
        <f aca="false">M18&amp;":"&amp;O18</f>
        <v>7:10</v>
      </c>
      <c r="J18" s="28" t="n">
        <f aca="false">M18-O18</f>
        <v>-3</v>
      </c>
      <c r="K18" s="29" t="n">
        <f aca="false">F18*$H$8+G18*$J$8</f>
        <v>6</v>
      </c>
      <c r="M18" s="30" t="n">
        <f aca="false">SUMIFS($F$25:$F$39,$D$25:$D$39,C18)+SUMIFS($H$25:$H$39,$I$25:$I$39,C18)</f>
        <v>7</v>
      </c>
      <c r="O18" s="30" t="n">
        <f aca="false">SUMIFS($H$25:$H$39,$D$25:$D$39,C18)+SUMIFS($F$25:$F$39,$I$25:$I$39,C18)</f>
        <v>10</v>
      </c>
    </row>
    <row r="19" customFormat="false" ht="18" hidden="false" customHeight="true" outlineLevel="0" collapsed="false">
      <c r="B19" s="31" t="n">
        <f aca="false">RANK(K19,$K$16:$K$21)+SUMPRODUCT(($K$16:$K$21=K19)*($J$16:$J$21&gt;J19))+SUMPRODUCT(($K$16:$K$21=K19)*($J$16:$J$21=J19)*($M$16:$M$21&gt;M19))</f>
        <v>4</v>
      </c>
      <c r="C19" s="26" t="s">
        <v>28</v>
      </c>
      <c r="D19" s="26"/>
      <c r="E19" s="32" t="n">
        <f aca="false">COUNTIFS($D$25:$D$39,C19,$F$25:$F$39,"&lt;&gt;")+COUNTIFS($I$25:$I$39,C19,$H$25:$H$39,"&lt;&gt;")</f>
        <v>4</v>
      </c>
      <c r="F19" s="32" t="n">
        <f aca="false">SUMPRODUCT(($D$25:$D$39=C19)*($F$25:$F$39&lt;&gt;"")*($F$25:$F$39&gt;$H$25:$H$39))+SUMPRODUCT(($I$25:$I$39=C19)*($H$25:$H$39&lt;&gt;"")*($H$25:$H$39&gt;$F$25:$F$39))</f>
        <v>1</v>
      </c>
      <c r="G19" s="32" t="n">
        <f aca="false">E19-F19-H19</f>
        <v>1</v>
      </c>
      <c r="H19" s="32" t="n">
        <f aca="false">SUMPRODUCT(($D$25:$D$39=C19)*($F$25:$F$39&lt;&gt;"")*($F$25:$F$39&lt;$H$25:$H$39))+SUMPRODUCT(($I$25:$I$39=C19)*($H$25:$H$39&lt;&gt;"")*($H$25:$H$39&lt;$F$25:$F$39))</f>
        <v>2</v>
      </c>
      <c r="I19" s="32" t="str">
        <f aca="false">M19&amp;":"&amp;O19</f>
        <v>7:9</v>
      </c>
      <c r="J19" s="33" t="n">
        <f aca="false">M19-O19</f>
        <v>-2</v>
      </c>
      <c r="K19" s="34" t="n">
        <f aca="false">F19*$H$8+G19*$J$8</f>
        <v>4</v>
      </c>
      <c r="M19" s="30" t="n">
        <f aca="false">SUMIFS($F$25:$F$39,$D$25:$D$39,C19)+SUMIFS($H$25:$H$39,$I$25:$I$39,C19)</f>
        <v>7</v>
      </c>
      <c r="O19" s="30" t="n">
        <f aca="false">SUMIFS($H$25:$H$39,$D$25:$D$39,C19)+SUMIFS($F$25:$F$39,$I$25:$I$39,C19)</f>
        <v>9</v>
      </c>
    </row>
    <row r="20" customFormat="false" ht="18" hidden="false" customHeight="true" outlineLevel="0" collapsed="false">
      <c r="B20" s="25" t="n">
        <f aca="false">RANK(K20,$K$16:$K$21)+SUMPRODUCT(($K$16:$K$21=K20)*($J$16:$J$21&gt;J20))+SUMPRODUCT(($K$16:$K$21=K20)*($J$16:$J$21=J20)*($M$16:$M$21&gt;M20))</f>
        <v>6</v>
      </c>
      <c r="C20" s="26" t="s">
        <v>29</v>
      </c>
      <c r="D20" s="26"/>
      <c r="E20" s="27" t="n">
        <f aca="false">COUNTIFS($D$25:$D$39,C20,$F$25:$F$39,"&lt;&gt;")+COUNTIFS($I$25:$I$39,C20,$H$25:$H$39,"&lt;&gt;")</f>
        <v>4</v>
      </c>
      <c r="F20" s="27" t="n">
        <f aca="false">SUMPRODUCT(($D$25:$D$39=C20)*($F$25:$F$39&lt;&gt;"")*($F$25:$F$39&gt;$H$25:$H$39))+SUMPRODUCT(($I$25:$I$39=C20)*($H$25:$H$39&lt;&gt;"")*($H$25:$H$39&gt;$F$25:$F$39))</f>
        <v>0</v>
      </c>
      <c r="G20" s="27" t="n">
        <f aca="false">E20-F20-H20</f>
        <v>2</v>
      </c>
      <c r="H20" s="27" t="n">
        <f aca="false">SUMPRODUCT(($D$25:$D$39=C20)*($F$25:$F$39&lt;&gt;"")*($F$25:$F$39&lt;$H$25:$H$39))+SUMPRODUCT(($I$25:$I$39=C20)*($H$25:$H$39&lt;&gt;"")*($H$25:$H$39&lt;$F$25:$F$39))</f>
        <v>2</v>
      </c>
      <c r="I20" s="27" t="str">
        <f aca="false">M20&amp;":"&amp;O20</f>
        <v>2:5</v>
      </c>
      <c r="J20" s="28" t="n">
        <f aca="false">M20-O20</f>
        <v>-3</v>
      </c>
      <c r="K20" s="29" t="n">
        <f aca="false">F20*$H$8+G20*$J$8</f>
        <v>2</v>
      </c>
      <c r="M20" s="30" t="n">
        <f aca="false">SUMIFS($F$25:$F$39,$D$25:$D$39,C20)+SUMIFS($H$25:$H$39,$I$25:$I$39,C20)</f>
        <v>2</v>
      </c>
      <c r="O20" s="30" t="n">
        <f aca="false">SUMIFS($H$25:$H$39,$D$25:$D$39,C20)+SUMIFS($F$25:$F$39,$I$25:$I$39,C20)</f>
        <v>5</v>
      </c>
    </row>
    <row r="21" customFormat="false" ht="18" hidden="false" customHeight="true" outlineLevel="0" collapsed="false">
      <c r="B21" s="31" t="n">
        <f aca="false">RANK(K21,$K$16:$K$21)+SUMPRODUCT(($K$16:$K$21=K21)*($J$16:$J$21&gt;J21))+SUMPRODUCT(($K$16:$K$21=K21)*($J$16:$J$21=J21)*($M$16:$M$21&gt;M21))</f>
        <v>5</v>
      </c>
      <c r="C21" s="26" t="s">
        <v>30</v>
      </c>
      <c r="D21" s="26"/>
      <c r="E21" s="32" t="n">
        <f aca="false">COUNTIFS($D$25:$D$39,C21,$F$25:$F$39,"&lt;&gt;")+COUNTIFS($I$25:$I$39,C21,$H$25:$H$39,"&lt;&gt;")</f>
        <v>4</v>
      </c>
      <c r="F21" s="32" t="n">
        <f aca="false">SUMPRODUCT(($D$25:$D$39=C21)*($F$25:$F$39&lt;&gt;"")*($F$25:$F$39&gt;$H$25:$H$39))+SUMPRODUCT(($I$25:$I$39=C21)*($H$25:$H$39&lt;&gt;"")*($H$25:$H$39&gt;$F$25:$F$39))</f>
        <v>1</v>
      </c>
      <c r="G21" s="32" t="n">
        <f aca="false">E21-F21-H21</f>
        <v>0</v>
      </c>
      <c r="H21" s="32" t="n">
        <f aca="false">SUMPRODUCT(($D$25:$D$39=C21)*($F$25:$F$39&lt;&gt;"")*($F$25:$F$39&lt;$H$25:$H$39))+SUMPRODUCT(($I$25:$I$39=C21)*($H$25:$H$39&lt;&gt;"")*($H$25:$H$39&lt;$F$25:$F$39))</f>
        <v>3</v>
      </c>
      <c r="I21" s="32" t="str">
        <f aca="false">M21&amp;":"&amp;O21</f>
        <v>5:6</v>
      </c>
      <c r="J21" s="33" t="n">
        <f aca="false">M21-O21</f>
        <v>-1</v>
      </c>
      <c r="K21" s="34" t="n">
        <f aca="false">F21*$H$8+G21*$J$8</f>
        <v>3</v>
      </c>
      <c r="M21" s="30" t="n">
        <f aca="false">SUMIFS($F$25:$F$39,$D$25:$D$39,C21)+SUMIFS($H$25:$H$39,$I$25:$I$39,C21)</f>
        <v>5</v>
      </c>
      <c r="O21" s="30" t="n">
        <f aca="false">SUMIFS($H$25:$H$39,$D$25:$D$39,C21)+SUMIFS($F$25:$F$39,$I$25:$I$39,C21)</f>
        <v>6</v>
      </c>
    </row>
    <row r="22" customFormat="false" ht="6" hidden="false" customHeight="true" outlineLevel="0" collapsed="false"/>
    <row r="23" customFormat="false" ht="21.75" hidden="false" customHeight="true" outlineLevel="0" collapsed="false">
      <c r="B23" s="12" t="s">
        <v>31</v>
      </c>
      <c r="C23" s="12"/>
      <c r="D23" s="12"/>
      <c r="E23" s="12"/>
      <c r="F23" s="12"/>
      <c r="G23" s="12"/>
      <c r="H23" s="12"/>
      <c r="I23" s="12"/>
      <c r="J23" s="12"/>
      <c r="K23" s="12"/>
    </row>
    <row r="24" customFormat="false" ht="19.5" hidden="false" customHeight="true" outlineLevel="0" collapsed="false">
      <c r="B24" s="23" t="s">
        <v>32</v>
      </c>
      <c r="C24" s="23" t="s">
        <v>33</v>
      </c>
      <c r="D24" s="24" t="s">
        <v>34</v>
      </c>
      <c r="E24" s="24"/>
      <c r="F24" s="23" t="s">
        <v>22</v>
      </c>
      <c r="G24" s="23"/>
      <c r="H24" s="23" t="s">
        <v>22</v>
      </c>
      <c r="I24" s="23" t="s">
        <v>35</v>
      </c>
      <c r="J24" s="23"/>
      <c r="K24" s="23" t="s">
        <v>36</v>
      </c>
    </row>
    <row r="25" customFormat="false" ht="18" hidden="false" customHeight="true" outlineLevel="0" collapsed="false">
      <c r="B25" s="35" t="n">
        <v>1</v>
      </c>
      <c r="C25" s="36" t="s">
        <v>37</v>
      </c>
      <c r="D25" s="37" t="s">
        <v>25</v>
      </c>
      <c r="E25" s="37"/>
      <c r="F25" s="38" t="n">
        <v>2</v>
      </c>
      <c r="G25" s="39" t="s">
        <v>38</v>
      </c>
      <c r="H25" s="38" t="n">
        <v>1</v>
      </c>
      <c r="I25" s="40" t="s">
        <v>30</v>
      </c>
      <c r="J25" s="40"/>
      <c r="K25" s="41" t="str">
        <f aca="false">IF(F25="","offen",IF(F25&gt;H25,"Heimsieg",IF(F25&lt;H25,"Gastsieg","Unentschieden")))</f>
        <v>Heimsieg</v>
      </c>
    </row>
    <row r="26" customFormat="false" ht="18" hidden="false" customHeight="true" outlineLevel="0" collapsed="false">
      <c r="B26" s="35" t="n">
        <v>2</v>
      </c>
      <c r="C26" s="36"/>
      <c r="D26" s="37" t="s">
        <v>26</v>
      </c>
      <c r="E26" s="37"/>
      <c r="F26" s="38" t="n">
        <v>0</v>
      </c>
      <c r="G26" s="39" t="s">
        <v>38</v>
      </c>
      <c r="H26" s="38" t="n">
        <v>0</v>
      </c>
      <c r="I26" s="40" t="s">
        <v>29</v>
      </c>
      <c r="J26" s="40"/>
      <c r="K26" s="41" t="str">
        <f aca="false">IF(F26="","offen",IF(F26&gt;H26,"Heimsieg",IF(F26&lt;H26,"Gastsieg","Unentschieden")))</f>
        <v>Unentschieden</v>
      </c>
    </row>
    <row r="27" customFormat="false" ht="18" hidden="false" customHeight="true" outlineLevel="0" collapsed="false">
      <c r="B27" s="35" t="n">
        <v>3</v>
      </c>
      <c r="C27" s="36"/>
      <c r="D27" s="37" t="s">
        <v>27</v>
      </c>
      <c r="E27" s="37"/>
      <c r="F27" s="38" t="n">
        <v>3</v>
      </c>
      <c r="G27" s="39" t="s">
        <v>38</v>
      </c>
      <c r="H27" s="38" t="n">
        <v>2</v>
      </c>
      <c r="I27" s="40" t="s">
        <v>28</v>
      </c>
      <c r="J27" s="40"/>
      <c r="K27" s="41" t="str">
        <f aca="false">IF(F27="","offen",IF(F27&gt;H27,"Heimsieg",IF(F27&lt;H27,"Gastsieg","Unentschieden")))</f>
        <v>Heimsieg</v>
      </c>
    </row>
    <row r="28" customFormat="false" ht="18" hidden="false" customHeight="true" outlineLevel="0" collapsed="false">
      <c r="B28" s="35" t="n">
        <v>4</v>
      </c>
      <c r="C28" s="42" t="s">
        <v>39</v>
      </c>
      <c r="D28" s="43" t="s">
        <v>25</v>
      </c>
      <c r="E28" s="43"/>
      <c r="F28" s="38" t="n">
        <v>1</v>
      </c>
      <c r="G28" s="44" t="s">
        <v>38</v>
      </c>
      <c r="H28" s="38" t="n">
        <v>1</v>
      </c>
      <c r="I28" s="45" t="s">
        <v>29</v>
      </c>
      <c r="J28" s="45"/>
      <c r="K28" s="46" t="str">
        <f aca="false">IF(F28="","offen",IF(F28&gt;H28,"Heimsieg",IF(F28&lt;H28,"Gastsieg","Unentschieden")))</f>
        <v>Unentschieden</v>
      </c>
    </row>
    <row r="29" customFormat="false" ht="18" hidden="false" customHeight="true" outlineLevel="0" collapsed="false">
      <c r="B29" s="35" t="n">
        <v>5</v>
      </c>
      <c r="C29" s="42"/>
      <c r="D29" s="43" t="s">
        <v>30</v>
      </c>
      <c r="E29" s="43"/>
      <c r="F29" s="38" t="n">
        <v>2</v>
      </c>
      <c r="G29" s="44" t="s">
        <v>38</v>
      </c>
      <c r="H29" s="38" t="n">
        <v>3</v>
      </c>
      <c r="I29" s="45" t="s">
        <v>28</v>
      </c>
      <c r="J29" s="45"/>
      <c r="K29" s="46" t="str">
        <f aca="false">IF(F29="","offen",IF(F29&gt;H29,"Heimsieg",IF(F29&lt;H29,"Gastsieg","Unentschieden")))</f>
        <v>Gastsieg</v>
      </c>
    </row>
    <row r="30" customFormat="false" ht="18" hidden="false" customHeight="true" outlineLevel="0" collapsed="false">
      <c r="B30" s="35" t="n">
        <v>6</v>
      </c>
      <c r="C30" s="42"/>
      <c r="D30" s="43" t="s">
        <v>26</v>
      </c>
      <c r="E30" s="43"/>
      <c r="F30" s="38" t="n">
        <v>4</v>
      </c>
      <c r="G30" s="44" t="s">
        <v>38</v>
      </c>
      <c r="H30" s="38" t="n">
        <v>1</v>
      </c>
      <c r="I30" s="45" t="s">
        <v>27</v>
      </c>
      <c r="J30" s="45"/>
      <c r="K30" s="46" t="str">
        <f aca="false">IF(F30="","offen",IF(F30&gt;H30,"Heimsieg",IF(F30&lt;H30,"Gastsieg","Unentschieden")))</f>
        <v>Heimsieg</v>
      </c>
    </row>
    <row r="31" customFormat="false" ht="18" hidden="false" customHeight="true" outlineLevel="0" collapsed="false">
      <c r="B31" s="35" t="n">
        <v>7</v>
      </c>
      <c r="C31" s="36" t="s">
        <v>40</v>
      </c>
      <c r="D31" s="37" t="s">
        <v>25</v>
      </c>
      <c r="E31" s="37"/>
      <c r="F31" s="38" t="n">
        <v>2</v>
      </c>
      <c r="G31" s="39" t="s">
        <v>38</v>
      </c>
      <c r="H31" s="38" t="n">
        <v>0</v>
      </c>
      <c r="I31" s="40" t="s">
        <v>28</v>
      </c>
      <c r="J31" s="40"/>
      <c r="K31" s="41" t="str">
        <f aca="false">IF(F31="","offen",IF(F31&gt;H31,"Heimsieg",IF(F31&lt;H31,"Gastsieg","Unentschieden")))</f>
        <v>Heimsieg</v>
      </c>
    </row>
    <row r="32" customFormat="false" ht="18" hidden="false" customHeight="true" outlineLevel="0" collapsed="false">
      <c r="B32" s="35" t="n">
        <v>8</v>
      </c>
      <c r="C32" s="36"/>
      <c r="D32" s="37" t="s">
        <v>29</v>
      </c>
      <c r="E32" s="37"/>
      <c r="F32" s="38" t="n">
        <v>1</v>
      </c>
      <c r="G32" s="39" t="s">
        <v>38</v>
      </c>
      <c r="H32" s="38" t="n">
        <v>2</v>
      </c>
      <c r="I32" s="40" t="s">
        <v>27</v>
      </c>
      <c r="J32" s="40"/>
      <c r="K32" s="41" t="str">
        <f aca="false">IF(F32="","offen",IF(F32&gt;H32,"Heimsieg",IF(F32&lt;H32,"Gastsieg","Unentschieden")))</f>
        <v>Gastsieg</v>
      </c>
    </row>
    <row r="33" customFormat="false" ht="18" hidden="false" customHeight="true" outlineLevel="0" collapsed="false">
      <c r="B33" s="35" t="n">
        <v>9</v>
      </c>
      <c r="C33" s="36"/>
      <c r="D33" s="37" t="s">
        <v>30</v>
      </c>
      <c r="E33" s="37"/>
      <c r="F33" s="38" t="n">
        <v>0</v>
      </c>
      <c r="G33" s="39" t="s">
        <v>38</v>
      </c>
      <c r="H33" s="38" t="n">
        <v>1</v>
      </c>
      <c r="I33" s="40" t="s">
        <v>26</v>
      </c>
      <c r="J33" s="40"/>
      <c r="K33" s="41" t="str">
        <f aca="false">IF(F33="","offen",IF(F33&gt;H33,"Heimsieg",IF(F33&lt;H33,"Gastsieg","Unentschieden")))</f>
        <v>Gastsieg</v>
      </c>
    </row>
    <row r="34" customFormat="false" ht="18" hidden="false" customHeight="true" outlineLevel="0" collapsed="false">
      <c r="B34" s="35" t="n">
        <v>10</v>
      </c>
      <c r="C34" s="42" t="s">
        <v>41</v>
      </c>
      <c r="D34" s="43" t="s">
        <v>25</v>
      </c>
      <c r="E34" s="43"/>
      <c r="F34" s="38" t="n">
        <v>3</v>
      </c>
      <c r="G34" s="44" t="s">
        <v>38</v>
      </c>
      <c r="H34" s="38" t="n">
        <v>1</v>
      </c>
      <c r="I34" s="45" t="s">
        <v>27</v>
      </c>
      <c r="J34" s="45"/>
      <c r="K34" s="46" t="str">
        <f aca="false">IF(F34="","offen",IF(F34&gt;H34,"Heimsieg",IF(F34&lt;H34,"Gastsieg","Unentschieden")))</f>
        <v>Heimsieg</v>
      </c>
    </row>
    <row r="35" customFormat="false" ht="18" hidden="false" customHeight="true" outlineLevel="0" collapsed="false">
      <c r="B35" s="35" t="n">
        <v>11</v>
      </c>
      <c r="C35" s="42"/>
      <c r="D35" s="43" t="s">
        <v>28</v>
      </c>
      <c r="E35" s="43"/>
      <c r="F35" s="38" t="n">
        <v>2</v>
      </c>
      <c r="G35" s="44" t="s">
        <v>38</v>
      </c>
      <c r="H35" s="38" t="n">
        <v>2</v>
      </c>
      <c r="I35" s="45" t="s">
        <v>26</v>
      </c>
      <c r="J35" s="45"/>
      <c r="K35" s="46" t="str">
        <f aca="false">IF(F35="","offen",IF(F35&gt;H35,"Heimsieg",IF(F35&lt;H35,"Gastsieg","Unentschieden")))</f>
        <v>Unentschieden</v>
      </c>
    </row>
    <row r="36" customFormat="false" ht="18" hidden="false" customHeight="true" outlineLevel="0" collapsed="false">
      <c r="B36" s="35" t="n">
        <v>12</v>
      </c>
      <c r="C36" s="42"/>
      <c r="D36" s="43" t="s">
        <v>29</v>
      </c>
      <c r="E36" s="43"/>
      <c r="F36" s="38" t="n">
        <v>0</v>
      </c>
      <c r="G36" s="44" t="s">
        <v>38</v>
      </c>
      <c r="H36" s="38" t="n">
        <v>2</v>
      </c>
      <c r="I36" s="45" t="s">
        <v>30</v>
      </c>
      <c r="J36" s="45"/>
      <c r="K36" s="46" t="str">
        <f aca="false">IF(F36="","offen",IF(F36&gt;H36,"Heimsieg",IF(F36&lt;H36,"Gastsieg","Unentschieden")))</f>
        <v>Gastsieg</v>
      </c>
    </row>
    <row r="37" customFormat="false" ht="18" hidden="false" customHeight="true" outlineLevel="0" collapsed="false">
      <c r="B37" s="35" t="n">
        <v>13</v>
      </c>
      <c r="C37" s="36" t="s">
        <v>42</v>
      </c>
      <c r="D37" s="37" t="s">
        <v>25</v>
      </c>
      <c r="E37" s="37"/>
      <c r="F37" s="38"/>
      <c r="G37" s="39" t="s">
        <v>38</v>
      </c>
      <c r="H37" s="38"/>
      <c r="I37" s="40" t="s">
        <v>26</v>
      </c>
      <c r="J37" s="40"/>
      <c r="K37" s="41" t="str">
        <f aca="false">IF(F37="","offen",IF(F37&gt;H37,"Heimsieg",IF(F37&lt;H37,"Gastsieg","Unentschieden")))</f>
        <v>offen</v>
      </c>
    </row>
    <row r="38" customFormat="false" ht="18" hidden="false" customHeight="true" outlineLevel="0" collapsed="false">
      <c r="B38" s="35" t="n">
        <v>14</v>
      </c>
      <c r="C38" s="36"/>
      <c r="D38" s="37" t="s">
        <v>27</v>
      </c>
      <c r="E38" s="37"/>
      <c r="F38" s="38"/>
      <c r="G38" s="39" t="s">
        <v>38</v>
      </c>
      <c r="H38" s="38"/>
      <c r="I38" s="40" t="s">
        <v>30</v>
      </c>
      <c r="J38" s="40"/>
      <c r="K38" s="41" t="str">
        <f aca="false">IF(F38="","offen",IF(F38&gt;H38,"Heimsieg",IF(F38&lt;H38,"Gastsieg","Unentschieden")))</f>
        <v>offen</v>
      </c>
    </row>
    <row r="39" customFormat="false" ht="18" hidden="false" customHeight="true" outlineLevel="0" collapsed="false">
      <c r="B39" s="35" t="n">
        <v>15</v>
      </c>
      <c r="C39" s="36"/>
      <c r="D39" s="37" t="s">
        <v>28</v>
      </c>
      <c r="E39" s="37"/>
      <c r="F39" s="38"/>
      <c r="G39" s="39" t="s">
        <v>38</v>
      </c>
      <c r="H39" s="38"/>
      <c r="I39" s="40" t="s">
        <v>29</v>
      </c>
      <c r="J39" s="40"/>
      <c r="K39" s="41" t="str">
        <f aca="false">IF(F39="","offen",IF(F39&gt;H39,"Heimsieg",IF(F39&lt;H39,"Gastsieg","Unentschieden")))</f>
        <v>offen</v>
      </c>
    </row>
    <row r="40" customFormat="false" ht="7.5" hidden="false" customHeight="true" outlineLevel="0" collapsed="false"/>
    <row r="41" customFormat="false" ht="15.75" hidden="false" customHeight="true" outlineLevel="0" collapsed="false">
      <c r="B41" s="47" t="s">
        <v>43</v>
      </c>
      <c r="C41" s="47"/>
      <c r="D41" s="47"/>
      <c r="E41" s="47"/>
      <c r="F41" s="47"/>
      <c r="G41" s="47"/>
      <c r="H41" s="47"/>
      <c r="I41" s="47"/>
      <c r="J41" s="47"/>
      <c r="K41" s="47"/>
    </row>
    <row r="42" customFormat="false" ht="24" hidden="false" customHeight="true" outlineLevel="0" collapsed="false">
      <c r="B42" s="48" t="s">
        <v>44</v>
      </c>
      <c r="C42" s="48"/>
      <c r="D42" s="48"/>
      <c r="E42" s="48"/>
      <c r="F42" s="48"/>
      <c r="G42" s="48"/>
      <c r="H42" s="48"/>
      <c r="I42" s="48"/>
      <c r="J42" s="48"/>
      <c r="K42" s="48"/>
    </row>
  </sheetData>
  <mergeCells count="72">
    <mergeCell ref="B2:G3"/>
    <mergeCell ref="H2:K3"/>
    <mergeCell ref="B4:K4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10:K10"/>
    <mergeCell ref="B11:C11"/>
    <mergeCell ref="D11:E11"/>
    <mergeCell ref="F11:G11"/>
    <mergeCell ref="H11:I11"/>
    <mergeCell ref="J11:K11"/>
    <mergeCell ref="B12:C13"/>
    <mergeCell ref="D12:E13"/>
    <mergeCell ref="F12:G13"/>
    <mergeCell ref="H12:I13"/>
    <mergeCell ref="J12:K13"/>
    <mergeCell ref="B14:K14"/>
    <mergeCell ref="C15:D15"/>
    <mergeCell ref="C16:D16"/>
    <mergeCell ref="C17:D17"/>
    <mergeCell ref="C18:D18"/>
    <mergeCell ref="C19:D19"/>
    <mergeCell ref="C20:D20"/>
    <mergeCell ref="C21:D21"/>
    <mergeCell ref="B23:K23"/>
    <mergeCell ref="D24:E24"/>
    <mergeCell ref="I24:J24"/>
    <mergeCell ref="C25:C27"/>
    <mergeCell ref="D25:E25"/>
    <mergeCell ref="I25:J25"/>
    <mergeCell ref="D26:E26"/>
    <mergeCell ref="I26:J26"/>
    <mergeCell ref="D27:E27"/>
    <mergeCell ref="I27:J27"/>
    <mergeCell ref="C28:C30"/>
    <mergeCell ref="D28:E28"/>
    <mergeCell ref="I28:J28"/>
    <mergeCell ref="D29:E29"/>
    <mergeCell ref="I29:J29"/>
    <mergeCell ref="D30:E30"/>
    <mergeCell ref="I30:J30"/>
    <mergeCell ref="C31:C33"/>
    <mergeCell ref="D31:E31"/>
    <mergeCell ref="I31:J31"/>
    <mergeCell ref="D32:E32"/>
    <mergeCell ref="I32:J32"/>
    <mergeCell ref="D33:E33"/>
    <mergeCell ref="I33:J33"/>
    <mergeCell ref="C34:C36"/>
    <mergeCell ref="D34:E34"/>
    <mergeCell ref="I34:J34"/>
    <mergeCell ref="D35:E35"/>
    <mergeCell ref="I35:J35"/>
    <mergeCell ref="D36:E36"/>
    <mergeCell ref="I36:J36"/>
    <mergeCell ref="C37:C39"/>
    <mergeCell ref="D37:E37"/>
    <mergeCell ref="I37:J37"/>
    <mergeCell ref="D38:E38"/>
    <mergeCell ref="I38:J38"/>
    <mergeCell ref="D39:E39"/>
    <mergeCell ref="I39:J39"/>
    <mergeCell ref="B41:K41"/>
    <mergeCell ref="B42:K42"/>
  </mergeCells>
  <conditionalFormatting sqref="K25:K39">
    <cfRule type="cellIs" priority="2" operator="equal" aboveAverage="0" equalAverage="0" bottom="0" percent="0" rank="0" text="" dxfId="0">
      <formula>"Heimsieg"</formula>
    </cfRule>
    <cfRule type="cellIs" priority="3" operator="equal" aboveAverage="0" equalAverage="0" bottom="0" percent="0" rank="0" text="" dxfId="1">
      <formula>"Gastsieg"</formula>
    </cfRule>
    <cfRule type="cellIs" priority="4" operator="equal" aboveAverage="0" equalAverage="0" bottom="0" percent="0" rank="0" text="" dxfId="2">
      <formula>"Unentschieden"</formula>
    </cfRule>
    <cfRule type="cellIs" priority="5" operator="equal" aboveAverage="0" equalAverage="0" bottom="0" percent="0" rank="0" text="" dxfId="3">
      <formula>"offen"</formula>
    </cfRule>
  </conditionalFormatting>
  <conditionalFormatting sqref="B16:B21">
    <cfRule type="cellIs" priority="6" operator="equal" aboveAverage="0" equalAverage="0" bottom="0" percent="0" rank="0" text="" dxfId="4">
      <formula>1</formula>
    </cfRule>
    <cfRule type="cellIs" priority="7" operator="equal" aboveAverage="0" equalAverage="0" bottom="0" percent="0" rank="0" text="" dxfId="5">
      <formula>2</formula>
    </cfRule>
    <cfRule type="cellIs" priority="8" operator="equal" aboveAverage="0" equalAverage="0" bottom="0" percent="0" rank="0" text="" dxfId="6">
      <formula>3</formula>
    </cfRule>
  </conditionalFormatting>
  <conditionalFormatting sqref="J16:J21">
    <cfRule type="expression" priority="9" aboveAverage="0" equalAverage="0" bottom="0" percent="0" rank="0" text="" dxfId="7">
      <formula>J16&gt;0</formula>
    </cfRule>
    <cfRule type="expression" priority="10" aboveAverage="0" equalAverage="0" bottom="0" percent="0" rank="0" text="" dxfId="8">
      <formula>J16&lt;0</formula>
    </cfRule>
  </conditionalFormatting>
  <conditionalFormatting sqref="K16:K21">
    <cfRule type="dataBar" priority="11">
      <dataBar showValue="1" minLength="10" maxLength="90">
        <cfvo type="num" val="0"/>
        <cfvo type="max" val="0"/>
        <color rgb="FF5E43A8"/>
      </dataBar>
      <extLst>
        <ext xmlns:x14="http://schemas.microsoft.com/office/spreadsheetml/2009/9/main" uri="{B025F937-C7B1-47D3-B67F-A62EFF666E3E}">
          <x14:id>{F3743935-351A-4130-B31D-BCC1189A8971}</x14:id>
        </ext>
      </extLst>
    </cfRule>
  </conditionalFormatting>
  <dataValidations count="1">
    <dataValidation allowBlank="true" errorStyle="stop" operator="between" showDropDown="false" showErrorMessage="false" showInputMessage="false" sqref="D25:D39 I25:I39" type="list">
      <formula1>$C$16:$C$21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743935-351A-4130-B31D-BCC1189A8971}">
            <x14:dataBar minLength="10" maxLength="90" axisPosition="none" gradient="true">
              <x14:cfvo type="num">
                <xm:f>0</xm:f>
              </x14:cfvo>
              <x14:cfvo type="max"/>
              <x14:negativeFillColor rgb="FF5E43A8"/>
              <x14:axisColor rgb="FF000000"/>
            </x14:dataBar>
          </x14:cfRule>
          <xm:sqref>K16:K21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2026-08-03T05:30:13Z</dcterms:created>
  <dc:creator>openpyxl</dc:creator>
  <dc:description/>
  <dc:language>en-US</dc:language>
  <cp:lastModifiedBy/>
  <dcterms:modified xsi:type="dcterms:W3CDTF">2026-08-03T05:30:13Z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