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ECE8E804-B664-422C-9C0C-E2A657C97A25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Meldeschein" sheetId="1" r:id="rId1"/>
    <sheet name="Gästeregister" sheetId="2" r:id="rId2"/>
  </sheets>
  <definedNames>
    <definedName name="_xlnm.Print_Area" localSheetId="0">Meldeschein!$A$1:$H$43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27" i="2" l="1"/>
  <c r="M27" i="2"/>
  <c r="Q27" i="2" s="1"/>
  <c r="A27" i="2"/>
  <c r="R26" i="2"/>
  <c r="M26" i="2"/>
  <c r="Q26" i="2" s="1"/>
  <c r="A26" i="2"/>
  <c r="R25" i="2"/>
  <c r="M25" i="2"/>
  <c r="Q25" i="2" s="1"/>
  <c r="A25" i="2"/>
  <c r="R24" i="2"/>
  <c r="Q24" i="2"/>
  <c r="M24" i="2"/>
  <c r="A24" i="2"/>
  <c r="R23" i="2"/>
  <c r="Q23" i="2"/>
  <c r="M23" i="2"/>
  <c r="A23" i="2"/>
  <c r="R22" i="2"/>
  <c r="M22" i="2"/>
  <c r="Q22" i="2" s="1"/>
  <c r="A22" i="2"/>
  <c r="R21" i="2"/>
  <c r="M21" i="2"/>
  <c r="Q21" i="2" s="1"/>
  <c r="A21" i="2"/>
  <c r="R20" i="2"/>
  <c r="M20" i="2"/>
  <c r="Q20" i="2" s="1"/>
  <c r="A20" i="2"/>
  <c r="R19" i="2"/>
  <c r="M19" i="2"/>
  <c r="Q19" i="2" s="1"/>
  <c r="A19" i="2"/>
  <c r="R18" i="2"/>
  <c r="Q18" i="2"/>
  <c r="M18" i="2"/>
  <c r="A18" i="2"/>
  <c r="R17" i="2"/>
  <c r="M17" i="2"/>
  <c r="Q17" i="2" s="1"/>
  <c r="A17" i="2"/>
  <c r="R16" i="2"/>
  <c r="M16" i="2"/>
  <c r="Q16" i="2" s="1"/>
  <c r="A16" i="2"/>
  <c r="R15" i="2"/>
  <c r="M15" i="2"/>
  <c r="Q15" i="2" s="1"/>
  <c r="A15" i="2"/>
  <c r="R14" i="2"/>
  <c r="M14" i="2"/>
  <c r="Q14" i="2" s="1"/>
  <c r="A14" i="2"/>
  <c r="R13" i="2"/>
  <c r="Q13" i="2"/>
  <c r="M13" i="2"/>
  <c r="A13" i="2"/>
  <c r="R12" i="2"/>
  <c r="M12" i="2"/>
  <c r="Q12" i="2" s="1"/>
  <c r="F23" i="1" s="1"/>
  <c r="A12" i="2"/>
  <c r="R11" i="2"/>
  <c r="M11" i="2"/>
  <c r="Q11" i="2" s="1"/>
  <c r="A11" i="2"/>
  <c r="B34" i="1" s="1"/>
  <c r="R10" i="2"/>
  <c r="M10" i="2"/>
  <c r="Q10" i="2" s="1"/>
  <c r="A10" i="2"/>
  <c r="R9" i="2"/>
  <c r="M9" i="2"/>
  <c r="E6" i="2" s="1"/>
  <c r="A9" i="2"/>
  <c r="E34" i="1" s="1"/>
  <c r="R8" i="2"/>
  <c r="L6" i="2" s="1"/>
  <c r="Q8" i="2"/>
  <c r="M8" i="2"/>
  <c r="M28" i="2" s="1"/>
  <c r="A8" i="2"/>
  <c r="E11" i="1" s="1"/>
  <c r="I6" i="2"/>
  <c r="A6" i="2"/>
  <c r="B27" i="1"/>
  <c r="B17" i="1"/>
  <c r="B15" i="1"/>
  <c r="E15" i="1" l="1"/>
  <c r="D17" i="1"/>
  <c r="B21" i="1"/>
  <c r="Q9" i="2"/>
  <c r="Q28" i="2" s="1"/>
  <c r="D21" i="1"/>
  <c r="F21" i="1"/>
  <c r="B23" i="1"/>
  <c r="D23" i="1"/>
  <c r="E9" i="1"/>
  <c r="O6" i="2"/>
  <c r="B9" i="1"/>
  <c r="B11" i="1"/>
</calcChain>
</file>

<file path=xl/sharedStrings.xml><?xml version="1.0" encoding="utf-8"?>
<sst xmlns="http://schemas.openxmlformats.org/spreadsheetml/2006/main" count="203" uniqueCount="160">
  <si>
    <t>HOTEL BEISPIELHOF</t>
  </si>
  <si>
    <t>GAST-NR. AUSWÄHLEN</t>
  </si>
  <si>
    <t>Musterstraße 1 · 12345 Musterstadt · Tel. 01234 567890</t>
  </si>
  <si>
    <t>G-005</t>
  </si>
  <si>
    <t>MELDESCHEIN FÜR BEHERBERGUNGSSTÄTTEN</t>
  </si>
  <si>
    <t>gemäß §§ 29, 30 Bundesmeldegesetz (BMG) · Stand 2026</t>
  </si>
  <si>
    <t>ANGABEN ZUR PERSON</t>
  </si>
  <si>
    <t>Familienname</t>
  </si>
  <si>
    <t>Vorname(n)</t>
  </si>
  <si>
    <t>Geburtsdatum</t>
  </si>
  <si>
    <t>Staatsangehörigkeit</t>
  </si>
  <si>
    <t>ANSCHRIFT (HAUPTWOHNUNG)</t>
  </si>
  <si>
    <t>Straße &amp; Hausnr.</t>
  </si>
  <si>
    <t>Land</t>
  </si>
  <si>
    <t>PLZ</t>
  </si>
  <si>
    <t>Ort</t>
  </si>
  <si>
    <t>AUFENTHALT</t>
  </si>
  <si>
    <t>Anreisetag</t>
  </si>
  <si>
    <t>Abreisetag</t>
  </si>
  <si>
    <t>Anzahl Nächte</t>
  </si>
  <si>
    <t>Zimmer-Nr.</t>
  </si>
  <si>
    <t>Preis / Nacht</t>
  </si>
  <si>
    <t>Gesamtbetrag</t>
  </si>
  <si>
    <t>MITREISENDE PERSONEN</t>
  </si>
  <si>
    <t>Anzahl Mitreisende</t>
  </si>
  <si>
    <t>je Person bitte eintragen:</t>
  </si>
  <si>
    <t>Name</t>
  </si>
  <si>
    <t>AUSWEISDATEN &amp; MELDEPFLICHT</t>
  </si>
  <si>
    <t>Ausweis-/Passnr.</t>
  </si>
  <si>
    <t>Meldepflichtig?</t>
  </si>
  <si>
    <t>Für ausländische Gäste sind Ausweis-/Passnummer und ein Ausweisdokument erforderlich. Deutsche Staatsangehörige sind seit 01.01.2025 nicht mehr meldepflichtig (§ 29 BMG).</t>
  </si>
  <si>
    <t>BESTÄTIGUNG</t>
  </si>
  <si>
    <t>Mit der Unterschrift bestätigt der Gast die Richtigkeit der Angaben. Aufbewahrung gemäß § 30 Abs. 4 BMG ein Jahr, danach Löschung (DSGVO). Die Unterschrift ist eigenhändig zu leisten.</t>
  </si>
  <si>
    <t>Ort, Datum</t>
  </si>
  <si>
    <t>Unterschrift des Gastes</t>
  </si>
  <si>
    <t>Beherbergungsbetrieb</t>
  </si>
  <si>
    <t>GÄSTEREGISTER</t>
  </si>
  <si>
    <t>Meldescheine für Beherbergungsstätten · §§ 29, 30 BMG · Übernachtungen und Meldepflicht automatisch · Stand 2026</t>
  </si>
  <si>
    <t>Meldescheine gesamt</t>
  </si>
  <si>
    <t>Übernachtungen gesamt</t>
  </si>
  <si>
    <t>Aktuell im Haus</t>
  </si>
  <si>
    <t>Meldepflichtige Gäste</t>
  </si>
  <si>
    <t>Umsatz gesamt</t>
  </si>
  <si>
    <t>Gast-Nr.</t>
  </si>
  <si>
    <t>Nachname</t>
  </si>
  <si>
    <t>Anreise</t>
  </si>
  <si>
    <t>Abreise</t>
  </si>
  <si>
    <t>Nächte</t>
  </si>
  <si>
    <t>Mitreisende</t>
  </si>
  <si>
    <t>Zimmer</t>
  </si>
  <si>
    <t>Preis/Nacht</t>
  </si>
  <si>
    <t>Meldepflichtig</t>
  </si>
  <si>
    <t>Status</t>
  </si>
  <si>
    <t>Fischer</t>
  </si>
  <si>
    <t>Jonas</t>
  </si>
  <si>
    <t>deutsch</t>
  </si>
  <si>
    <t>Lindenweg 7</t>
  </si>
  <si>
    <t>28203</t>
  </si>
  <si>
    <t>Bremen</t>
  </si>
  <si>
    <t>Deutschland</t>
  </si>
  <si>
    <t>104</t>
  </si>
  <si>
    <t>Abgereist</t>
  </si>
  <si>
    <t>Novak</t>
  </si>
  <si>
    <t>Petra</t>
  </si>
  <si>
    <t>österreichisch</t>
  </si>
  <si>
    <t>Salzachweg 12</t>
  </si>
  <si>
    <t>5020</t>
  </si>
  <si>
    <t>Salzburg</t>
  </si>
  <si>
    <t>Österreich</t>
  </si>
  <si>
    <t>P4821567</t>
  </si>
  <si>
    <t>210</t>
  </si>
  <si>
    <t>Rossi</t>
  </si>
  <si>
    <t>Marco</t>
  </si>
  <si>
    <t>italienisch</t>
  </si>
  <si>
    <t>Via Roma 44</t>
  </si>
  <si>
    <t>20121</t>
  </si>
  <si>
    <t>Milano</t>
  </si>
  <si>
    <t>Italien</t>
  </si>
  <si>
    <t>YA9930012</t>
  </si>
  <si>
    <t>305</t>
  </si>
  <si>
    <t>schweizerisch</t>
  </si>
  <si>
    <t>Schweiz</t>
  </si>
  <si>
    <t>Weber</t>
  </si>
  <si>
    <t>Sabine</t>
  </si>
  <si>
    <t>Gartenstraße 3</t>
  </si>
  <si>
    <t>04109</t>
  </si>
  <si>
    <t>Leipzig</t>
  </si>
  <si>
    <t>101</t>
  </si>
  <si>
    <t>französisch</t>
  </si>
  <si>
    <t>Frankreich</t>
  </si>
  <si>
    <t>Dubois</t>
  </si>
  <si>
    <t>Camille</t>
  </si>
  <si>
    <t>Rue Victor Hugo 8</t>
  </si>
  <si>
    <t>69002</t>
  </si>
  <si>
    <t>Lyon</t>
  </si>
  <si>
    <t>12AB34567</t>
  </si>
  <si>
    <t>402</t>
  </si>
  <si>
    <t>Eingecheckt</t>
  </si>
  <si>
    <t>Jansen</t>
  </si>
  <si>
    <t>Lars</t>
  </si>
  <si>
    <t>niederländisch</t>
  </si>
  <si>
    <t>Kerkstraat 19</t>
  </si>
  <si>
    <t>1012</t>
  </si>
  <si>
    <t>Amsterdam</t>
  </si>
  <si>
    <t>Niederlande</t>
  </si>
  <si>
    <t>NL8823410</t>
  </si>
  <si>
    <t>204</t>
  </si>
  <si>
    <t>spanisch</t>
  </si>
  <si>
    <t>Spanien</t>
  </si>
  <si>
    <t>Kowalski</t>
  </si>
  <si>
    <t>Anna</t>
  </si>
  <si>
    <t>polnisch</t>
  </si>
  <si>
    <t>Ulica Długa 5</t>
  </si>
  <si>
    <t>00-238</t>
  </si>
  <si>
    <t>Warszawa</t>
  </si>
  <si>
    <t>Polen</t>
  </si>
  <si>
    <t>PL5540099</t>
  </si>
  <si>
    <t>108</t>
  </si>
  <si>
    <t>Schneider</t>
  </si>
  <si>
    <t>Thomas</t>
  </si>
  <si>
    <t>Bahnhofstraße 21</t>
  </si>
  <si>
    <t>80335</t>
  </si>
  <si>
    <t>München</t>
  </si>
  <si>
    <t>306</t>
  </si>
  <si>
    <t>Erwartet</t>
  </si>
  <si>
    <t>belgisch</t>
  </si>
  <si>
    <t>Belgien</t>
  </si>
  <si>
    <t>García</t>
  </si>
  <si>
    <t>Lucía</t>
  </si>
  <si>
    <t>Calle Mayor 30</t>
  </si>
  <si>
    <t>28013</t>
  </si>
  <si>
    <t>Madrid</t>
  </si>
  <si>
    <t>ESP771230</t>
  </si>
  <si>
    <t>401</t>
  </si>
  <si>
    <t>luxemburgisch</t>
  </si>
  <si>
    <t>Luxemburg</t>
  </si>
  <si>
    <t>O'Brien</t>
  </si>
  <si>
    <t>Sean</t>
  </si>
  <si>
    <t>irisch</t>
  </si>
  <si>
    <t>Main Street 2</t>
  </si>
  <si>
    <t>D02</t>
  </si>
  <si>
    <t>Dublin</t>
  </si>
  <si>
    <t>Irland</t>
  </si>
  <si>
    <t>IR2298765</t>
  </si>
  <si>
    <t>202</t>
  </si>
  <si>
    <t>dänisch</t>
  </si>
  <si>
    <t>Dänemark</t>
  </si>
  <si>
    <t>Müller</t>
  </si>
  <si>
    <t>Katrin</t>
  </si>
  <si>
    <t>Seestraße 14</t>
  </si>
  <si>
    <t>20099</t>
  </si>
  <si>
    <t>Hamburg</t>
  </si>
  <si>
    <t>tschechisch</t>
  </si>
  <si>
    <t>Tschechien</t>
  </si>
  <si>
    <t>britisch</t>
  </si>
  <si>
    <t>Vereinigtes Königreich</t>
  </si>
  <si>
    <t>US-amerikanisch</t>
  </si>
  <si>
    <t>USA</t>
  </si>
  <si>
    <t>sonstige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</si>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</sst>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&quot; €&quot;"/>
  </numFmts>
  <fonts count="22" x14ac:knownFonts="1">
    <font>
      <sz val="11"/>
      <color theme="1"/>
      <name val="Calibri"/>
      <family val="2"/>
      <charset val="1"/>
    </font>
    <font>
      <b/>
      <sz val="16"/>
      <color rgb="FFFFFFFF"/>
      <name val="Calibri"/>
      <charset val="1"/>
    </font>
    <font>
      <b/>
      <sz val="8"/>
      <color rgb="FFFFFFFF"/>
      <name val="Calibri"/>
      <charset val="1"/>
    </font>
    <font>
      <sz val="8"/>
      <color rgb="FF5C6B7A"/>
      <name val="Calibri"/>
      <charset val="1"/>
    </font>
    <font>
      <b/>
      <sz val="12"/>
      <color rgb="FF1D3A5F"/>
      <name val="Calibri"/>
      <charset val="1"/>
    </font>
    <font>
      <b/>
      <sz val="13"/>
      <color rgb="FF1D3A5F"/>
      <name val="Calibri"/>
      <charset val="1"/>
    </font>
    <font>
      <i/>
      <sz val="9"/>
      <color rgb="FF5C6B7A"/>
      <name val="Calibri"/>
      <charset val="1"/>
    </font>
    <font>
      <b/>
      <sz val="9"/>
      <color rgb="FF1D3A5F"/>
      <name val="Calibri"/>
      <charset val="1"/>
    </font>
    <font>
      <b/>
      <sz val="8"/>
      <color rgb="FF5C6B7A"/>
      <name val="Calibri"/>
      <charset val="1"/>
    </font>
    <font>
      <sz val="11"/>
      <color rgb="FF1B2733"/>
      <name val="Calibri"/>
      <charset val="1"/>
    </font>
    <font>
      <b/>
      <sz val="11"/>
      <color rgb="FF1D3A5F"/>
      <name val="Calibri"/>
      <charset val="1"/>
    </font>
    <font>
      <i/>
      <sz val="8"/>
      <color rgb="FF5C6B7A"/>
      <name val="Calibri"/>
      <charset val="1"/>
    </font>
    <font>
      <sz val="9"/>
      <color rgb="FFFFFFFF"/>
      <name val="Calibri"/>
      <charset val="1"/>
    </font>
    <font>
      <b/>
      <sz val="9"/>
      <color rgb="FF5C6B7A"/>
      <name val="Calibri"/>
      <charset val="1"/>
    </font>
    <font>
      <b/>
      <sz val="15"/>
      <color rgb="FF1D3A5F"/>
      <name val="Calibri"/>
      <charset val="1"/>
    </font>
    <font>
      <b/>
      <sz val="15"/>
      <color rgb="FF2E5E9E"/>
      <name val="Calibri"/>
      <charset val="1"/>
    </font>
    <font>
      <b/>
      <sz val="15"/>
      <color rgb="FF2E7D5B"/>
      <name val="Calibri"/>
      <charset val="1"/>
    </font>
    <font>
      <b/>
      <sz val="15"/>
      <color rgb="FF5B7A9E"/>
      <name val="Calibri"/>
      <charset val="1"/>
    </font>
    <font>
      <b/>
      <sz val="9"/>
      <color rgb="FFFFFFFF"/>
      <name val="Calibri"/>
      <charset val="1"/>
    </font>
    <font>
      <b/>
      <sz val="10"/>
      <color rgb="FF1D3A5F"/>
      <name val="Calibri"/>
      <charset val="1"/>
    </font>
    <font>
      <b/>
      <sz val="10"/>
      <color rgb="FF1B2733"/>
      <name val="Calibri"/>
      <charset val="1"/>
    </font>
    <font>
      <b/>
      <sz val="11"/>
      <color rgb="FFFFFFFF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D3A5F"/>
        <bgColor rgb="FF1B2733"/>
      </patternFill>
    </fill>
    <fill>
      <patternFill patternType="solid">
        <fgColor rgb="FF5B7A9E"/>
        <bgColor rgb="FF5C6B7A"/>
      </patternFill>
    </fill>
    <fill>
      <patternFill patternType="solid">
        <fgColor rgb="FFEFF4FA"/>
        <bgColor rgb="FFEAF0F7"/>
      </patternFill>
    </fill>
    <fill>
      <patternFill patternType="solid">
        <fgColor rgb="FFEAF0F7"/>
        <bgColor rgb="FFECEFF3"/>
      </patternFill>
    </fill>
    <fill>
      <patternFill patternType="solid">
        <fgColor rgb="FFFFFFFF"/>
        <bgColor rgb="FFF5F8FB"/>
      </patternFill>
    </fill>
    <fill>
      <patternFill patternType="solid">
        <fgColor rgb="FF2E5E9E"/>
        <bgColor rgb="FF5C6B7A"/>
      </patternFill>
    </fill>
    <fill>
      <patternFill patternType="solid">
        <fgColor rgb="FF2E7D5B"/>
        <bgColor rgb="FF008080"/>
      </patternFill>
    </fill>
    <fill>
      <patternFill patternType="solid">
        <fgColor rgb="FFF5F8FB"/>
        <bgColor rgb="FFEFF4FA"/>
      </patternFill>
    </fill>
  </fills>
  <borders count="7">
    <border>
      <left/>
      <right/>
      <top/>
      <bottom/>
      <diagonal/>
    </border>
    <border>
      <left style="medium">
        <color rgb="FF1D3A5F"/>
      </left>
      <right style="medium">
        <color rgb="FF1D3A5F"/>
      </right>
      <top style="medium">
        <color rgb="FF1D3A5F"/>
      </top>
      <bottom style="medium">
        <color rgb="FF1D3A5F"/>
      </bottom>
      <diagonal/>
    </border>
    <border>
      <left/>
      <right/>
      <top/>
      <bottom style="medium">
        <color rgb="FF1D3A5F"/>
      </bottom>
      <diagonal/>
    </border>
    <border>
      <left/>
      <right/>
      <top/>
      <bottom style="thin">
        <color rgb="FF5B7A9E"/>
      </bottom>
      <diagonal/>
    </border>
    <border>
      <left style="thin">
        <color rgb="FFC7D3E0"/>
      </left>
      <right style="thin">
        <color rgb="FFC7D3E0"/>
      </right>
      <top style="thin">
        <color rgb="FFC7D3E0"/>
      </top>
      <bottom style="thin">
        <color rgb="FFC7D3E0"/>
      </bottom>
      <diagonal/>
    </border>
    <border>
      <left style="thin">
        <color rgb="FFC7D3E0"/>
      </left>
      <right style="thin">
        <color rgb="FFC7D3E0"/>
      </right>
      <top/>
      <bottom/>
      <diagonal/>
    </border>
    <border>
      <left style="thin">
        <color rgb="FFC7D3E0"/>
      </left>
      <right style="thin">
        <color rgb="FFC7D3E0"/>
      </right>
      <top/>
      <bottom style="thin">
        <color rgb="FFC7D3E0"/>
      </bottom>
      <diagonal/>
    </border>
  </borders>
  <cellStyleXfs count="1">
    <xf numFmtId="0" fontId="0" fillId="0" borderId="0"/>
  </cellStyleXfs>
  <cellXfs count="51">
    <xf numFmtId="0" fontId="0" fillId="0" borderId="0" xfId="0"/>
    <xf numFmtId="165" fontId="10" fillId="4" borderId="4" xfId="0" applyNumberFormat="1" applyFont="1" applyFill="1" applyBorder="1" applyAlignment="1">
      <alignment horizontal="center" vertical="center" wrapText="1"/>
    </xf>
    <xf numFmtId="165" fontId="9" fillId="4" borderId="4" xfId="0" applyNumberFormat="1" applyFont="1" applyFill="1" applyBorder="1" applyAlignment="1">
      <alignment horizontal="center" vertical="center" wrapText="1"/>
    </xf>
    <xf numFmtId="1" fontId="9" fillId="4" borderId="4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64" fontId="9" fillId="4" borderId="4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7" fillId="5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8" fillId="3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left" vertical="center" wrapText="1"/>
    </xf>
    <xf numFmtId="164" fontId="0" fillId="4" borderId="4" xfId="0" applyNumberForma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1" fontId="0" fillId="6" borderId="4" xfId="0" applyNumberFormat="1" applyFill="1" applyBorder="1" applyAlignment="1">
      <alignment horizontal="center" vertical="center" wrapText="1"/>
    </xf>
    <xf numFmtId="165" fontId="0" fillId="4" borderId="4" xfId="0" applyNumberFormat="1" applyFill="1" applyBorder="1" applyAlignment="1">
      <alignment horizontal="right" vertical="center"/>
    </xf>
    <xf numFmtId="165" fontId="0" fillId="6" borderId="4" xfId="0" applyNumberFormat="1" applyFill="1" applyBorder="1" applyAlignment="1">
      <alignment horizontal="right" vertical="center"/>
    </xf>
    <xf numFmtId="0" fontId="20" fillId="6" borderId="4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1" fontId="0" fillId="9" borderId="4" xfId="0" applyNumberFormat="1" applyFill="1" applyBorder="1" applyAlignment="1">
      <alignment horizontal="center" vertical="center" wrapText="1"/>
    </xf>
    <xf numFmtId="165" fontId="0" fillId="9" borderId="4" xfId="0" applyNumberFormat="1" applyFill="1" applyBorder="1" applyAlignment="1">
      <alignment horizontal="right" vertical="center"/>
    </xf>
    <xf numFmtId="0" fontId="20" fillId="9" borderId="4" xfId="0" applyFont="1" applyFill="1" applyBorder="1" applyAlignment="1">
      <alignment horizontal="center" vertical="center" wrapText="1"/>
    </xf>
    <xf numFmtId="1" fontId="21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5" fontId="21" fillId="2" borderId="4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6" borderId="4" xfId="0" applyFill="1" applyBorder="1"/>
    <xf numFmtId="0" fontId="10" fillId="4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0" fillId="0" borderId="2" xfId="0" applyBorder="1"/>
    <xf numFmtId="0" fontId="3" fillId="0" borderId="0" xfId="0" applyFont="1" applyAlignment="1">
      <alignment horizontal="center" vertical="center" wrapText="1"/>
    </xf>
    <xf numFmtId="0" fontId="12" fillId="7" borderId="0" xfId="0" applyFont="1" applyFill="1" applyAlignment="1">
      <alignment horizontal="left" vertical="center"/>
    </xf>
    <xf numFmtId="0" fontId="0" fillId="2" borderId="0" xfId="0" applyFill="1"/>
    <xf numFmtId="0" fontId="0" fillId="7" borderId="0" xfId="0" applyFill="1"/>
    <xf numFmtId="0" fontId="0" fillId="8" borderId="0" xfId="0" applyFill="1"/>
    <xf numFmtId="0" fontId="0" fillId="3" borderId="0" xfId="0" applyFill="1"/>
    <xf numFmtId="0" fontId="13" fillId="6" borderId="5" xfId="0" applyFont="1" applyFill="1" applyBorder="1" applyAlignment="1">
      <alignment horizontal="left" vertical="center"/>
    </xf>
    <xf numFmtId="1" fontId="14" fillId="6" borderId="6" xfId="0" applyNumberFormat="1" applyFont="1" applyFill="1" applyBorder="1" applyAlignment="1">
      <alignment horizontal="left" vertical="center"/>
    </xf>
    <xf numFmtId="1" fontId="15" fillId="6" borderId="6" xfId="0" applyNumberFormat="1" applyFont="1" applyFill="1" applyBorder="1" applyAlignment="1">
      <alignment horizontal="left" vertical="center"/>
    </xf>
    <xf numFmtId="1" fontId="16" fillId="6" borderId="6" xfId="0" applyNumberFormat="1" applyFont="1" applyFill="1" applyBorder="1" applyAlignment="1">
      <alignment horizontal="left" vertical="center"/>
    </xf>
    <xf numFmtId="1" fontId="17" fillId="6" borderId="6" xfId="0" applyNumberFormat="1" applyFont="1" applyFill="1" applyBorder="1" applyAlignment="1">
      <alignment horizontal="left" vertical="center"/>
    </xf>
    <xf numFmtId="165" fontId="14" fillId="6" borderId="6" xfId="0" applyNumberFormat="1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right" vertical="center"/>
    </xf>
  </cellXfs>
  <cellStyles count="1">
    <cellStyle name="Standard" xfId="0" builtinId="0"/>
  </cellStyles>
  <dxfs count="7">
    <dxf>
      <font>
        <b/>
        <color rgb="FF8A97A5"/>
        <name val="Calibri"/>
        <charset val="1"/>
      </font>
      <fill>
        <patternFill>
          <bgColor rgb="FFECEFF3"/>
        </patternFill>
      </fill>
    </dxf>
    <dxf>
      <font>
        <b/>
        <color rgb="FFB67A22"/>
        <name val="Calibri"/>
        <charset val="1"/>
      </font>
      <fill>
        <patternFill>
          <bgColor rgb="FFF6EBD6"/>
        </patternFill>
      </fill>
    </dxf>
    <dxf>
      <font>
        <b/>
        <color rgb="FF2E7D5B"/>
        <name val="Calibri"/>
        <charset val="1"/>
      </font>
      <fill>
        <patternFill>
          <bgColor rgb="FFE3F0EA"/>
        </patternFill>
      </fill>
    </dxf>
    <dxf>
      <font>
        <b/>
        <color rgb="FF8A97A5"/>
        <name val="Calibri"/>
        <charset val="1"/>
      </font>
      <fill>
        <patternFill>
          <bgColor rgb="FFECEFF3"/>
        </patternFill>
      </fill>
    </dxf>
    <dxf>
      <font>
        <b/>
        <color rgb="FF2E5E9E"/>
        <name val="Calibri"/>
        <charset val="1"/>
      </font>
      <fill>
        <patternFill>
          <bgColor rgb="FFE4ECF6"/>
        </patternFill>
      </fill>
    </dxf>
    <dxf>
      <font>
        <b/>
        <color rgb="FF8A97A5"/>
        <name val="Calibri"/>
        <charset val="1"/>
      </font>
      <fill>
        <patternFill>
          <bgColor rgb="FFECEFF3"/>
        </patternFill>
      </fill>
    </dxf>
    <dxf>
      <font>
        <b/>
        <color rgb="FF2E5E9E"/>
        <name val="Calibri"/>
        <charset val="1"/>
      </font>
      <fill>
        <patternFill>
          <bgColor rgb="FFE4ECF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67A22"/>
      <rgbColor rgb="FF800080"/>
      <rgbColor rgb="FF008080"/>
      <rgbColor rgb="FFEFF4FA"/>
      <rgbColor rgb="FF5B7A9E"/>
      <rgbColor rgb="FF9999FF"/>
      <rgbColor rgb="FF993366"/>
      <rgbColor rgb="FFF6EBD6"/>
      <rgbColor rgb="FFE3F0EA"/>
      <rgbColor rgb="FF660066"/>
      <rgbColor rgb="FFFF8080"/>
      <rgbColor rgb="FF2E5E9E"/>
      <rgbColor rgb="FFC7D3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ECF6"/>
      <rgbColor rgb="FFEAF0F7"/>
      <rgbColor rgb="FFF5F8FB"/>
      <rgbColor rgb="FF99CCFF"/>
      <rgbColor rgb="FFFF99CC"/>
      <rgbColor rgb="FFCC99FF"/>
      <rgbColor rgb="FFECEFF3"/>
      <rgbColor rgb="FF3366FF"/>
      <rgbColor rgb="FF33CCCC"/>
      <rgbColor rgb="FF99CC00"/>
      <rgbColor rgb="FFFFCC00"/>
      <rgbColor rgb="FFFF9900"/>
      <rgbColor rgb="FFFF6600"/>
      <rgbColor rgb="FF5C6B7A"/>
      <rgbColor rgb="FF8A97A5"/>
      <rgbColor rgb="FF1D3A5F"/>
      <rgbColor rgb="FF2E7D5B"/>
      <rgbColor rgb="FF003300"/>
      <rgbColor rgb="FF333300"/>
      <rgbColor rgb="FF993300"/>
      <rgbColor rgb="FF993366"/>
      <rgbColor rgb="FF333399"/>
      <rgbColor rgb="FF1B27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2"/>
  <sheetViews>
    <sheetView showGridLines="0" tabSelected="1" zoomScaleNormal="100" workbookViewId="0">
      <selection activeCell="U34" sqref="U34"/>
    </sheetView>
  </sheetViews>
  <sheetFormatPr baseColWidth="10" defaultColWidth="8.7109375" defaultRowHeight="15" x14ac:dyDescent="0.25"/>
  <cols>
    <col min="1" max="1" width="2" customWidth="1"/>
    <col min="2" max="2" width="14" customWidth="1"/>
    <col min="3" max="3" width="12" customWidth="1"/>
    <col min="4" max="4" width="14.42578125" customWidth="1"/>
    <col min="5" max="5" width="14" customWidth="1"/>
    <col min="6" max="7" width="12" customWidth="1"/>
    <col min="8" max="8" width="2" customWidth="1"/>
  </cols>
  <sheetData>
    <row r="1" spans="2:7" ht="24" customHeight="1" x14ac:dyDescent="0.25">
      <c r="B1" s="14" t="s">
        <v>0</v>
      </c>
      <c r="C1" s="14"/>
      <c r="D1" s="14"/>
      <c r="E1" s="13" t="s">
        <v>1</v>
      </c>
      <c r="F1" s="13"/>
      <c r="G1" s="13"/>
    </row>
    <row r="2" spans="2:7" ht="21.75" customHeight="1" x14ac:dyDescent="0.25">
      <c r="B2" s="12" t="s">
        <v>2</v>
      </c>
      <c r="C2" s="12"/>
      <c r="D2" s="12"/>
      <c r="E2" s="11" t="s">
        <v>3</v>
      </c>
      <c r="F2" s="11"/>
      <c r="G2" s="11"/>
    </row>
    <row r="3" spans="2:7" ht="7.5" customHeight="1" x14ac:dyDescent="0.25"/>
    <row r="4" spans="2:7" ht="21.75" customHeight="1" x14ac:dyDescent="0.25">
      <c r="B4" s="10" t="s">
        <v>4</v>
      </c>
      <c r="C4" s="10"/>
      <c r="D4" s="10"/>
      <c r="E4" s="10"/>
      <c r="F4" s="10"/>
      <c r="G4" s="10"/>
    </row>
    <row r="5" spans="2:7" ht="15.75" customHeight="1" x14ac:dyDescent="0.25">
      <c r="B5" s="9" t="s">
        <v>5</v>
      </c>
      <c r="C5" s="9"/>
      <c r="D5" s="9"/>
      <c r="E5" s="9"/>
      <c r="F5" s="9"/>
      <c r="G5" s="9"/>
    </row>
    <row r="6" spans="2:7" ht="6" customHeight="1" x14ac:dyDescent="0.25"/>
    <row r="7" spans="2:7" ht="18" customHeight="1" x14ac:dyDescent="0.25">
      <c r="B7" s="8" t="s">
        <v>6</v>
      </c>
      <c r="C7" s="8"/>
      <c r="D7" s="8"/>
      <c r="E7" s="8"/>
      <c r="F7" s="8"/>
      <c r="G7" s="8"/>
    </row>
    <row r="8" spans="2:7" ht="12.75" customHeight="1" x14ac:dyDescent="0.25">
      <c r="B8" s="7" t="s">
        <v>7</v>
      </c>
      <c r="C8" s="7"/>
      <c r="D8" s="7"/>
      <c r="E8" s="7" t="s">
        <v>8</v>
      </c>
      <c r="F8" s="7"/>
      <c r="G8" s="7"/>
    </row>
    <row r="9" spans="2:7" ht="18.75" customHeight="1" x14ac:dyDescent="0.25">
      <c r="B9" s="6" t="str">
        <f>IFERROR(INDEX(Gästeregister!$B$8:$B$27,MATCH($E$2,Gästeregister!$A$8:$A$27,0)),"")</f>
        <v>Dubois</v>
      </c>
      <c r="C9" s="6"/>
      <c r="D9" s="6"/>
      <c r="E9" s="6" t="str">
        <f>IFERROR(INDEX(Gästeregister!$C$8:$C$27,MATCH($E$2,Gästeregister!$A$8:$A$27,0)),"")</f>
        <v>Camille</v>
      </c>
      <c r="F9" s="6"/>
      <c r="G9" s="6"/>
    </row>
    <row r="10" spans="2:7" ht="12.75" customHeight="1" x14ac:dyDescent="0.25">
      <c r="B10" s="7" t="s">
        <v>9</v>
      </c>
      <c r="C10" s="7"/>
      <c r="D10" s="7"/>
      <c r="E10" s="7" t="s">
        <v>10</v>
      </c>
      <c r="F10" s="7"/>
      <c r="G10" s="7"/>
    </row>
    <row r="11" spans="2:7" ht="18.75" customHeight="1" x14ac:dyDescent="0.25">
      <c r="B11" s="5">
        <f>IFERROR(INDEX(Gästeregister!$D$8:$D$27,MATCH($E$2,Gästeregister!$A$8:$A$27,0)),"")</f>
        <v>33999</v>
      </c>
      <c r="C11" s="5"/>
      <c r="D11" s="5"/>
      <c r="E11" s="4" t="str">
        <f>IFERROR(INDEX(Gästeregister!$E$8:$E$27,MATCH($E$2,Gästeregister!$A$8:$A$27,0)),"")</f>
        <v>französisch</v>
      </c>
      <c r="F11" s="4"/>
      <c r="G11" s="4"/>
    </row>
    <row r="13" spans="2:7" ht="18" customHeight="1" x14ac:dyDescent="0.25">
      <c r="B13" s="8" t="s">
        <v>11</v>
      </c>
      <c r="C13" s="8"/>
      <c r="D13" s="8"/>
      <c r="E13" s="8"/>
      <c r="F13" s="8"/>
      <c r="G13" s="8"/>
    </row>
    <row r="14" spans="2:7" ht="12.75" customHeight="1" x14ac:dyDescent="0.25">
      <c r="B14" s="7" t="s">
        <v>12</v>
      </c>
      <c r="C14" s="7"/>
      <c r="D14" s="7"/>
      <c r="E14" s="7" t="s">
        <v>13</v>
      </c>
      <c r="F14" s="7"/>
      <c r="G14" s="7"/>
    </row>
    <row r="15" spans="2:7" ht="18.75" customHeight="1" x14ac:dyDescent="0.25">
      <c r="B15" s="6" t="str">
        <f>IFERROR(INDEX(Gästeregister!$F$8:$F$27,MATCH($E$2,Gästeregister!$A$8:$A$27,0)),"")</f>
        <v>Rue Victor Hugo 8</v>
      </c>
      <c r="C15" s="6"/>
      <c r="D15" s="6"/>
      <c r="E15" s="6" t="str">
        <f>IFERROR(INDEX(Gästeregister!$I$8:$I$27,MATCH($E$2,Gästeregister!$A$8:$A$27,0)),"")</f>
        <v>Frankreich</v>
      </c>
      <c r="F15" s="6"/>
      <c r="G15" s="6"/>
    </row>
    <row r="16" spans="2:7" ht="12.75" customHeight="1" x14ac:dyDescent="0.25">
      <c r="B16" s="7" t="s">
        <v>14</v>
      </c>
      <c r="C16" s="7"/>
      <c r="D16" s="7" t="s">
        <v>15</v>
      </c>
      <c r="E16" s="7"/>
      <c r="F16" s="7"/>
      <c r="G16" s="7"/>
    </row>
    <row r="17" spans="2:7" ht="18.75" customHeight="1" x14ac:dyDescent="0.25">
      <c r="B17" s="4" t="str">
        <f>IFERROR(INDEX(Gästeregister!$G$8:$G$27,MATCH($E$2,Gästeregister!$A$8:$A$27,0)),"")</f>
        <v>69002</v>
      </c>
      <c r="C17" s="4"/>
      <c r="D17" s="6" t="str">
        <f>IFERROR(INDEX(Gästeregister!$H$8:$H$27,MATCH($E$2,Gästeregister!$A$8:$A$27,0)),"")</f>
        <v>Lyon</v>
      </c>
      <c r="E17" s="6"/>
      <c r="F17" s="6"/>
      <c r="G17" s="6"/>
    </row>
    <row r="19" spans="2:7" ht="18" customHeight="1" x14ac:dyDescent="0.25">
      <c r="B19" s="8" t="s">
        <v>16</v>
      </c>
      <c r="C19" s="8"/>
      <c r="D19" s="8"/>
      <c r="E19" s="8"/>
      <c r="F19" s="8"/>
      <c r="G19" s="8"/>
    </row>
    <row r="20" spans="2:7" ht="12.75" customHeight="1" x14ac:dyDescent="0.25">
      <c r="B20" s="7" t="s">
        <v>17</v>
      </c>
      <c r="C20" s="7"/>
      <c r="D20" s="7" t="s">
        <v>18</v>
      </c>
      <c r="E20" s="7"/>
      <c r="F20" s="7" t="s">
        <v>19</v>
      </c>
      <c r="G20" s="7"/>
    </row>
    <row r="21" spans="2:7" ht="18.75" customHeight="1" x14ac:dyDescent="0.25">
      <c r="B21" s="5">
        <f>IFERROR(INDEX(Gästeregister!$K$8:$K$27,MATCH($E$2,Gästeregister!$A$8:$A$27,0)),"")</f>
        <v>46083</v>
      </c>
      <c r="C21" s="5"/>
      <c r="D21" s="5">
        <f>IFERROR(INDEX(Gästeregister!$L$8:$L$27,MATCH($E$2,Gästeregister!$A$8:$A$27,0)),"")</f>
        <v>46086</v>
      </c>
      <c r="E21" s="5"/>
      <c r="F21" s="3">
        <f>IFERROR(INDEX(Gästeregister!$M$8:$M$27,MATCH($E$2,Gästeregister!$A$8:$A$27,0)),"")</f>
        <v>3</v>
      </c>
      <c r="G21" s="3"/>
    </row>
    <row r="22" spans="2:7" ht="12.75" customHeight="1" x14ac:dyDescent="0.25">
      <c r="B22" s="7" t="s">
        <v>20</v>
      </c>
      <c r="C22" s="7"/>
      <c r="D22" s="7" t="s">
        <v>21</v>
      </c>
      <c r="E22" s="7"/>
      <c r="F22" s="7" t="s">
        <v>22</v>
      </c>
      <c r="G22" s="7"/>
    </row>
    <row r="23" spans="2:7" ht="18.75" customHeight="1" x14ac:dyDescent="0.25">
      <c r="B23" s="4" t="str">
        <f>IFERROR(INDEX(Gästeregister!$O$8:$O$27,MATCH($E$2,Gästeregister!$A$8:$A$27,0)),"")</f>
        <v>402</v>
      </c>
      <c r="C23" s="4"/>
      <c r="D23" s="2">
        <f>IFERROR(INDEX(Gästeregister!$P$8:$P$27,MATCH($E$2,Gästeregister!$A$8:$A$27,0)),"")</f>
        <v>129</v>
      </c>
      <c r="E23" s="2"/>
      <c r="F23" s="1">
        <f>IFERROR(INDEX(Gästeregister!$Q$8:$Q$27,MATCH($E$2,Gästeregister!$A$8:$A$27,0)),"")</f>
        <v>387</v>
      </c>
      <c r="G23" s="1"/>
    </row>
    <row r="25" spans="2:7" ht="18" customHeight="1" x14ac:dyDescent="0.25">
      <c r="B25" s="8" t="s">
        <v>23</v>
      </c>
      <c r="C25" s="8"/>
      <c r="D25" s="8"/>
      <c r="E25" s="8"/>
      <c r="F25" s="8"/>
      <c r="G25" s="8"/>
    </row>
    <row r="26" spans="2:7" ht="12.75" customHeight="1" x14ac:dyDescent="0.25">
      <c r="B26" s="7" t="s">
        <v>24</v>
      </c>
      <c r="C26" s="7"/>
    </row>
    <row r="27" spans="2:7" ht="18.75" customHeight="1" x14ac:dyDescent="0.25">
      <c r="B27" s="4">
        <f>IFERROR(INDEX(Gästeregister!$N$8:$N$27,MATCH($E$2,Gästeregister!$A$8:$A$27,0)),"")</f>
        <v>2</v>
      </c>
      <c r="C27" s="4"/>
      <c r="D27" s="32" t="s">
        <v>25</v>
      </c>
      <c r="E27" s="32"/>
      <c r="F27" s="32"/>
      <c r="G27" s="32"/>
    </row>
    <row r="28" spans="2:7" ht="15.75" customHeight="1" x14ac:dyDescent="0.25">
      <c r="B28" s="33" t="s">
        <v>26</v>
      </c>
      <c r="C28" s="33"/>
      <c r="D28" s="33" t="s">
        <v>9</v>
      </c>
      <c r="E28" s="33"/>
      <c r="F28" s="33" t="s">
        <v>10</v>
      </c>
      <c r="G28" s="33"/>
    </row>
    <row r="29" spans="2:7" ht="16.5" customHeight="1" x14ac:dyDescent="0.25">
      <c r="B29" s="34"/>
      <c r="C29" s="34"/>
      <c r="D29" s="34"/>
      <c r="E29" s="34"/>
      <c r="F29" s="34"/>
      <c r="G29" s="34"/>
    </row>
    <row r="30" spans="2:7" ht="16.5" customHeight="1" x14ac:dyDescent="0.25">
      <c r="B30" s="34"/>
      <c r="C30" s="34"/>
      <c r="D30" s="34"/>
      <c r="E30" s="34"/>
      <c r="F30" s="34"/>
      <c r="G30" s="34"/>
    </row>
    <row r="31" spans="2:7" ht="16.5" customHeight="1" x14ac:dyDescent="0.25">
      <c r="B31" s="34"/>
      <c r="C31" s="34"/>
      <c r="D31" s="34"/>
      <c r="E31" s="34"/>
      <c r="F31" s="34"/>
      <c r="G31" s="34"/>
    </row>
    <row r="32" spans="2:7" ht="18" customHeight="1" x14ac:dyDescent="0.25">
      <c r="B32" s="8" t="s">
        <v>27</v>
      </c>
      <c r="C32" s="8"/>
      <c r="D32" s="8"/>
      <c r="E32" s="8"/>
      <c r="F32" s="8"/>
      <c r="G32" s="8"/>
    </row>
    <row r="33" spans="2:7" ht="12.75" customHeight="1" x14ac:dyDescent="0.25">
      <c r="B33" s="7" t="s">
        <v>28</v>
      </c>
      <c r="C33" s="7"/>
      <c r="D33" s="7"/>
      <c r="E33" s="7" t="s">
        <v>29</v>
      </c>
      <c r="F33" s="7"/>
      <c r="G33" s="7"/>
    </row>
    <row r="34" spans="2:7" ht="18.75" customHeight="1" x14ac:dyDescent="0.25">
      <c r="B34" s="4" t="str">
        <f>IFERROR(INDEX(Gästeregister!$J$8:$J$27,MATCH($E$2,Gästeregister!$A$8:$A$27,0)),"")</f>
        <v>12AB34567</v>
      </c>
      <c r="C34" s="4"/>
      <c r="D34" s="4"/>
      <c r="E34" s="35" t="str">
        <f>IFERROR(INDEX(Gästeregister!$R$8:$R$27,MATCH($E$2,Gästeregister!$A$8:$A$27,0)),"")</f>
        <v>Ja</v>
      </c>
      <c r="F34" s="35"/>
      <c r="G34" s="35"/>
    </row>
    <row r="35" spans="2:7" ht="15.75" customHeight="1" x14ac:dyDescent="0.25">
      <c r="B35" s="36" t="s">
        <v>30</v>
      </c>
      <c r="C35" s="36"/>
      <c r="D35" s="36"/>
      <c r="E35" s="36"/>
      <c r="F35" s="36"/>
      <c r="G35" s="36"/>
    </row>
    <row r="36" spans="2:7" ht="15.75" customHeight="1" x14ac:dyDescent="0.25">
      <c r="B36" s="36"/>
      <c r="C36" s="36"/>
      <c r="D36" s="36"/>
      <c r="E36" s="36"/>
      <c r="F36" s="36"/>
      <c r="G36" s="36"/>
    </row>
    <row r="37" spans="2:7" ht="18" customHeight="1" x14ac:dyDescent="0.25">
      <c r="B37" s="8" t="s">
        <v>31</v>
      </c>
      <c r="C37" s="8"/>
      <c r="D37" s="8"/>
      <c r="E37" s="8"/>
      <c r="F37" s="8"/>
      <c r="G37" s="8"/>
    </row>
    <row r="38" spans="2:7" ht="15.75" customHeight="1" x14ac:dyDescent="0.25">
      <c r="B38" s="36" t="s">
        <v>32</v>
      </c>
      <c r="C38" s="36"/>
      <c r="D38" s="36"/>
      <c r="E38" s="36"/>
      <c r="F38" s="36"/>
      <c r="G38" s="36"/>
    </row>
    <row r="39" spans="2:7" ht="15.75" customHeight="1" x14ac:dyDescent="0.25">
      <c r="B39" s="36"/>
      <c r="C39" s="36"/>
      <c r="D39" s="36"/>
      <c r="E39" s="36"/>
      <c r="F39" s="36"/>
      <c r="G39" s="36"/>
    </row>
    <row r="40" spans="2:7" ht="18" customHeight="1" x14ac:dyDescent="0.25"/>
    <row r="41" spans="2:7" ht="6" customHeight="1" x14ac:dyDescent="0.25">
      <c r="B41" s="37"/>
      <c r="C41" s="37"/>
      <c r="D41" s="37"/>
      <c r="E41" s="37"/>
      <c r="F41" s="37"/>
      <c r="G41" s="37"/>
    </row>
    <row r="42" spans="2:7" ht="13.5" customHeight="1" x14ac:dyDescent="0.25">
      <c r="B42" s="38" t="s">
        <v>33</v>
      </c>
      <c r="C42" s="38"/>
      <c r="D42" s="38" t="s">
        <v>34</v>
      </c>
      <c r="E42" s="38"/>
      <c r="F42" s="38" t="s">
        <v>35</v>
      </c>
      <c r="G42" s="38"/>
    </row>
  </sheetData>
  <mergeCells count="67">
    <mergeCell ref="B41:C41"/>
    <mergeCell ref="D41:E41"/>
    <mergeCell ref="F41:G41"/>
    <mergeCell ref="B42:C42"/>
    <mergeCell ref="D42:E42"/>
    <mergeCell ref="F42:G42"/>
    <mergeCell ref="B34:D34"/>
    <mergeCell ref="E34:G34"/>
    <mergeCell ref="B35:G36"/>
    <mergeCell ref="B37:G37"/>
    <mergeCell ref="B38:G39"/>
    <mergeCell ref="B31:C31"/>
    <mergeCell ref="D31:E31"/>
    <mergeCell ref="F31:G31"/>
    <mergeCell ref="B32:G32"/>
    <mergeCell ref="B33:D33"/>
    <mergeCell ref="E33:G33"/>
    <mergeCell ref="B29:C29"/>
    <mergeCell ref="D29:E29"/>
    <mergeCell ref="F29:G29"/>
    <mergeCell ref="B30:C30"/>
    <mergeCell ref="D30:E30"/>
    <mergeCell ref="F30:G30"/>
    <mergeCell ref="B27:C27"/>
    <mergeCell ref="D27:G27"/>
    <mergeCell ref="B28:C28"/>
    <mergeCell ref="D28:E28"/>
    <mergeCell ref="F28:G28"/>
    <mergeCell ref="B23:C23"/>
    <mergeCell ref="D23:E23"/>
    <mergeCell ref="F23:G23"/>
    <mergeCell ref="B25:G25"/>
    <mergeCell ref="B26:C26"/>
    <mergeCell ref="B21:C21"/>
    <mergeCell ref="D21:E21"/>
    <mergeCell ref="F21:G21"/>
    <mergeCell ref="B22:C22"/>
    <mergeCell ref="D22:E22"/>
    <mergeCell ref="F22:G22"/>
    <mergeCell ref="B17:C17"/>
    <mergeCell ref="D17:G17"/>
    <mergeCell ref="B19:G19"/>
    <mergeCell ref="B20:C20"/>
    <mergeCell ref="D20:E20"/>
    <mergeCell ref="F20:G20"/>
    <mergeCell ref="B14:D14"/>
    <mergeCell ref="E14:G14"/>
    <mergeCell ref="B15:D15"/>
    <mergeCell ref="E15:G15"/>
    <mergeCell ref="B16:C16"/>
    <mergeCell ref="D16:G16"/>
    <mergeCell ref="B10:D10"/>
    <mergeCell ref="E10:G10"/>
    <mergeCell ref="B11:D11"/>
    <mergeCell ref="E11:G11"/>
    <mergeCell ref="B13:G13"/>
    <mergeCell ref="B5:G5"/>
    <mergeCell ref="B7:G7"/>
    <mergeCell ref="B8:D8"/>
    <mergeCell ref="E8:G8"/>
    <mergeCell ref="B9:D9"/>
    <mergeCell ref="E9:G9"/>
    <mergeCell ref="B1:D1"/>
    <mergeCell ref="E1:G1"/>
    <mergeCell ref="B2:D2"/>
    <mergeCell ref="E2:G2"/>
    <mergeCell ref="B4:G4"/>
  </mergeCells>
  <conditionalFormatting sqref="E34">
    <cfRule type="cellIs" dxfId="6" priority="2" operator="equal">
      <formula>"Ja"</formula>
    </cfRule>
    <cfRule type="cellIs" dxfId="5" priority="3" operator="equal">
      <formula>"Nein"</formula>
    </cfRule>
  </conditionalFormatting>
  <printOptions horizontalCentered="1"/>
  <pageMargins left="0.75" right="0.75" top="1" bottom="1" header="0.511811023622047" footer="0.511811023622047"/>
  <pageSetup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Gästeregister!$A$8:$A$27</xm:f>
          </x14:formula1>
          <x14:formula2>
            <xm:f>0</xm:f>
          </x14:formula2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8"/>
  <sheetViews>
    <sheetView showGridLines="0" zoomScaleNormal="100" workbookViewId="0">
      <pane ySplit="7" topLeftCell="A8" activePane="bottomLeft" state="frozen"/>
      <selection pane="bottomLeft"/>
    </sheetView>
  </sheetViews>
  <sheetFormatPr baseColWidth="10" defaultColWidth="8.7109375" defaultRowHeight="15" x14ac:dyDescent="0.25"/>
  <cols>
    <col min="1" max="1" width="9" customWidth="1"/>
    <col min="2" max="3" width="16" customWidth="1"/>
    <col min="4" max="4" width="13" customWidth="1"/>
    <col min="5" max="5" width="16" customWidth="1"/>
    <col min="6" max="6" width="20" customWidth="1"/>
    <col min="7" max="7" width="8" customWidth="1"/>
    <col min="8" max="10" width="15" customWidth="1"/>
    <col min="11" max="12" width="12" customWidth="1"/>
    <col min="13" max="13" width="8" customWidth="1"/>
    <col min="14" max="14" width="11" customWidth="1"/>
    <col min="15" max="15" width="8" customWidth="1"/>
    <col min="16" max="16" width="12" customWidth="1"/>
    <col min="17" max="18" width="14" customWidth="1"/>
    <col min="19" max="19" width="13" customWidth="1"/>
    <col min="21" max="22" width="13" hidden="1" customWidth="1"/>
  </cols>
  <sheetData>
    <row r="1" spans="1:22" ht="30" customHeight="1" x14ac:dyDescent="0.25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22" ht="18" customHeight="1" x14ac:dyDescent="0.25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2" ht="6" customHeight="1" x14ac:dyDescent="0.25"/>
    <row r="4" spans="1:22" ht="3.75" customHeight="1" x14ac:dyDescent="0.25">
      <c r="A4" s="40"/>
      <c r="B4" s="40"/>
      <c r="C4" s="40"/>
      <c r="D4" s="40"/>
      <c r="E4" s="41"/>
      <c r="F4" s="41"/>
      <c r="G4" s="41"/>
      <c r="H4" s="41"/>
      <c r="I4" s="42"/>
      <c r="J4" s="42"/>
      <c r="K4" s="42"/>
      <c r="L4" s="43"/>
      <c r="M4" s="43"/>
      <c r="N4" s="43"/>
      <c r="O4" s="40"/>
      <c r="P4" s="40"/>
      <c r="Q4" s="40"/>
      <c r="R4" s="40"/>
      <c r="S4" s="40"/>
    </row>
    <row r="5" spans="1:22" ht="15" customHeight="1" x14ac:dyDescent="0.25">
      <c r="A5" s="44" t="s">
        <v>38</v>
      </c>
      <c r="B5" s="44"/>
      <c r="C5" s="44"/>
      <c r="D5" s="44"/>
      <c r="E5" s="44" t="s">
        <v>39</v>
      </c>
      <c r="F5" s="44"/>
      <c r="G5" s="44"/>
      <c r="H5" s="44"/>
      <c r="I5" s="44" t="s">
        <v>40</v>
      </c>
      <c r="J5" s="44"/>
      <c r="K5" s="44"/>
      <c r="L5" s="44" t="s">
        <v>41</v>
      </c>
      <c r="M5" s="44"/>
      <c r="N5" s="44"/>
      <c r="O5" s="44" t="s">
        <v>42</v>
      </c>
      <c r="P5" s="44"/>
      <c r="Q5" s="44"/>
      <c r="R5" s="44"/>
      <c r="S5" s="44"/>
    </row>
    <row r="6" spans="1:22" ht="25.5" customHeight="1" x14ac:dyDescent="0.25">
      <c r="A6" s="45">
        <f>COUNTA(B8:B27)</f>
        <v>11</v>
      </c>
      <c r="B6" s="45"/>
      <c r="C6" s="45"/>
      <c r="D6" s="45"/>
      <c r="E6" s="46">
        <f>SUM(M8:M27)</f>
        <v>34</v>
      </c>
      <c r="F6" s="46"/>
      <c r="G6" s="46"/>
      <c r="H6" s="46"/>
      <c r="I6" s="47">
        <f>COUNTIF(S8:S27,"Eingecheckt")</f>
        <v>3</v>
      </c>
      <c r="J6" s="47"/>
      <c r="K6" s="47"/>
      <c r="L6" s="48">
        <f>COUNTIF(R8:R27,"Ja")</f>
        <v>7</v>
      </c>
      <c r="M6" s="48"/>
      <c r="N6" s="48"/>
      <c r="O6" s="49">
        <f>SUM(Q8:Q27)</f>
        <v>3520</v>
      </c>
      <c r="P6" s="49"/>
      <c r="Q6" s="49"/>
      <c r="R6" s="49"/>
      <c r="S6" s="49"/>
    </row>
    <row r="7" spans="1:22" ht="27.75" customHeight="1" x14ac:dyDescent="0.25">
      <c r="A7" s="15" t="s">
        <v>43</v>
      </c>
      <c r="B7" s="15" t="s">
        <v>44</v>
      </c>
      <c r="C7" s="15" t="s">
        <v>8</v>
      </c>
      <c r="D7" s="15" t="s">
        <v>9</v>
      </c>
      <c r="E7" s="15" t="s">
        <v>10</v>
      </c>
      <c r="F7" s="15" t="s">
        <v>12</v>
      </c>
      <c r="G7" s="15" t="s">
        <v>14</v>
      </c>
      <c r="H7" s="15" t="s">
        <v>15</v>
      </c>
      <c r="I7" s="15" t="s">
        <v>13</v>
      </c>
      <c r="J7" s="15" t="s">
        <v>28</v>
      </c>
      <c r="K7" s="15" t="s">
        <v>45</v>
      </c>
      <c r="L7" s="15" t="s">
        <v>46</v>
      </c>
      <c r="M7" s="15" t="s">
        <v>47</v>
      </c>
      <c r="N7" s="15" t="s">
        <v>48</v>
      </c>
      <c r="O7" s="15" t="s">
        <v>49</v>
      </c>
      <c r="P7" s="15" t="s">
        <v>50</v>
      </c>
      <c r="Q7" s="15" t="s">
        <v>22</v>
      </c>
      <c r="R7" s="15" t="s">
        <v>51</v>
      </c>
      <c r="S7" s="15" t="s">
        <v>52</v>
      </c>
    </row>
    <row r="8" spans="1:22" ht="19.5" customHeight="1" x14ac:dyDescent="0.25">
      <c r="A8" s="16" t="str">
        <f t="shared" ref="A8:A27" si="0">IF($B8="","","G-"&amp;TEXT(ROW()-7,"000"))</f>
        <v>G-001</v>
      </c>
      <c r="B8" s="17" t="s">
        <v>53</v>
      </c>
      <c r="C8" s="17" t="s">
        <v>54</v>
      </c>
      <c r="D8" s="18">
        <v>32216</v>
      </c>
      <c r="E8" s="17" t="s">
        <v>55</v>
      </c>
      <c r="F8" s="17" t="s">
        <v>56</v>
      </c>
      <c r="G8" s="19" t="s">
        <v>57</v>
      </c>
      <c r="H8" s="17" t="s">
        <v>58</v>
      </c>
      <c r="I8" s="17" t="s">
        <v>59</v>
      </c>
      <c r="J8" s="19"/>
      <c r="K8" s="18">
        <v>46058</v>
      </c>
      <c r="L8" s="18">
        <v>46061</v>
      </c>
      <c r="M8" s="20">
        <f t="shared" ref="M8:M27" si="1">IF(OR($K8="",$L8=""),"",$L8-$K8)</f>
        <v>3</v>
      </c>
      <c r="N8" s="19">
        <v>1</v>
      </c>
      <c r="O8" s="19" t="s">
        <v>60</v>
      </c>
      <c r="P8" s="21">
        <v>89</v>
      </c>
      <c r="Q8" s="22">
        <f t="shared" ref="Q8:Q27" si="2">IF(OR($M8="",$P8=""),"",$M8*$P8)</f>
        <v>267</v>
      </c>
      <c r="R8" s="23" t="str">
        <f t="shared" ref="R8:R27" si="3">IF($B8="","",IF($E8="deutsch","Nein","Ja"))</f>
        <v>Nein</v>
      </c>
      <c r="S8" s="24" t="s">
        <v>61</v>
      </c>
      <c r="U8" t="s">
        <v>55</v>
      </c>
      <c r="V8" t="s">
        <v>59</v>
      </c>
    </row>
    <row r="9" spans="1:22" ht="19.5" customHeight="1" x14ac:dyDescent="0.25">
      <c r="A9" s="25" t="str">
        <f t="shared" si="0"/>
        <v>G-002</v>
      </c>
      <c r="B9" s="17" t="s">
        <v>62</v>
      </c>
      <c r="C9" s="17" t="s">
        <v>63</v>
      </c>
      <c r="D9" s="18">
        <v>33421</v>
      </c>
      <c r="E9" s="17" t="s">
        <v>64</v>
      </c>
      <c r="F9" s="17" t="s">
        <v>65</v>
      </c>
      <c r="G9" s="19" t="s">
        <v>66</v>
      </c>
      <c r="H9" s="17" t="s">
        <v>67</v>
      </c>
      <c r="I9" s="17" t="s">
        <v>68</v>
      </c>
      <c r="J9" s="19" t="s">
        <v>69</v>
      </c>
      <c r="K9" s="18">
        <v>46065</v>
      </c>
      <c r="L9" s="18">
        <v>46069</v>
      </c>
      <c r="M9" s="26">
        <f t="shared" si="1"/>
        <v>4</v>
      </c>
      <c r="N9" s="19">
        <v>0</v>
      </c>
      <c r="O9" s="19" t="s">
        <v>70</v>
      </c>
      <c r="P9" s="21">
        <v>95</v>
      </c>
      <c r="Q9" s="27">
        <f t="shared" si="2"/>
        <v>380</v>
      </c>
      <c r="R9" s="28" t="str">
        <f t="shared" si="3"/>
        <v>Ja</v>
      </c>
      <c r="S9" s="24" t="s">
        <v>61</v>
      </c>
      <c r="U9" t="s">
        <v>64</v>
      </c>
      <c r="V9" t="s">
        <v>68</v>
      </c>
    </row>
    <row r="10" spans="1:22" ht="19.5" customHeight="1" x14ac:dyDescent="0.25">
      <c r="A10" s="16" t="str">
        <f t="shared" si="0"/>
        <v>G-003</v>
      </c>
      <c r="B10" s="17" t="s">
        <v>71</v>
      </c>
      <c r="C10" s="17" t="s">
        <v>72</v>
      </c>
      <c r="D10" s="18">
        <v>29182</v>
      </c>
      <c r="E10" s="17" t="s">
        <v>73</v>
      </c>
      <c r="F10" s="17" t="s">
        <v>74</v>
      </c>
      <c r="G10" s="19" t="s">
        <v>75</v>
      </c>
      <c r="H10" s="17" t="s">
        <v>76</v>
      </c>
      <c r="I10" s="17" t="s">
        <v>77</v>
      </c>
      <c r="J10" s="19" t="s">
        <v>78</v>
      </c>
      <c r="K10" s="18">
        <v>46071</v>
      </c>
      <c r="L10" s="18">
        <v>46074</v>
      </c>
      <c r="M10" s="20">
        <f t="shared" si="1"/>
        <v>3</v>
      </c>
      <c r="N10" s="19">
        <v>1</v>
      </c>
      <c r="O10" s="19" t="s">
        <v>79</v>
      </c>
      <c r="P10" s="21">
        <v>110</v>
      </c>
      <c r="Q10" s="22">
        <f t="shared" si="2"/>
        <v>330</v>
      </c>
      <c r="R10" s="23" t="str">
        <f t="shared" si="3"/>
        <v>Ja</v>
      </c>
      <c r="S10" s="24" t="s">
        <v>61</v>
      </c>
      <c r="U10" t="s">
        <v>80</v>
      </c>
      <c r="V10" t="s">
        <v>81</v>
      </c>
    </row>
    <row r="11" spans="1:22" ht="19.5" customHeight="1" x14ac:dyDescent="0.25">
      <c r="A11" s="25" t="str">
        <f t="shared" si="0"/>
        <v>G-004</v>
      </c>
      <c r="B11" s="17" t="s">
        <v>82</v>
      </c>
      <c r="C11" s="17" t="s">
        <v>83</v>
      </c>
      <c r="D11" s="18">
        <v>31176</v>
      </c>
      <c r="E11" s="17" t="s">
        <v>55</v>
      </c>
      <c r="F11" s="17" t="s">
        <v>84</v>
      </c>
      <c r="G11" s="19" t="s">
        <v>85</v>
      </c>
      <c r="H11" s="17" t="s">
        <v>86</v>
      </c>
      <c r="I11" s="17" t="s">
        <v>59</v>
      </c>
      <c r="J11" s="19"/>
      <c r="K11" s="18">
        <v>46078</v>
      </c>
      <c r="L11" s="18">
        <v>46080</v>
      </c>
      <c r="M11" s="26">
        <f t="shared" si="1"/>
        <v>2</v>
      </c>
      <c r="N11" s="19">
        <v>0</v>
      </c>
      <c r="O11" s="19" t="s">
        <v>87</v>
      </c>
      <c r="P11" s="21">
        <v>79</v>
      </c>
      <c r="Q11" s="27">
        <f t="shared" si="2"/>
        <v>158</v>
      </c>
      <c r="R11" s="28" t="str">
        <f t="shared" si="3"/>
        <v>Nein</v>
      </c>
      <c r="S11" s="24" t="s">
        <v>61</v>
      </c>
      <c r="U11" t="s">
        <v>88</v>
      </c>
      <c r="V11" t="s">
        <v>89</v>
      </c>
    </row>
    <row r="12" spans="1:22" ht="19.5" customHeight="1" x14ac:dyDescent="0.25">
      <c r="A12" s="16" t="str">
        <f t="shared" si="0"/>
        <v>G-005</v>
      </c>
      <c r="B12" s="17" t="s">
        <v>90</v>
      </c>
      <c r="C12" s="17" t="s">
        <v>91</v>
      </c>
      <c r="D12" s="18">
        <v>33999</v>
      </c>
      <c r="E12" s="17" t="s">
        <v>88</v>
      </c>
      <c r="F12" s="17" t="s">
        <v>92</v>
      </c>
      <c r="G12" s="19" t="s">
        <v>93</v>
      </c>
      <c r="H12" s="17" t="s">
        <v>94</v>
      </c>
      <c r="I12" s="17" t="s">
        <v>89</v>
      </c>
      <c r="J12" s="19" t="s">
        <v>95</v>
      </c>
      <c r="K12" s="18">
        <v>46083</v>
      </c>
      <c r="L12" s="18">
        <v>46086</v>
      </c>
      <c r="M12" s="20">
        <f t="shared" si="1"/>
        <v>3</v>
      </c>
      <c r="N12" s="19">
        <v>2</v>
      </c>
      <c r="O12" s="19" t="s">
        <v>96</v>
      </c>
      <c r="P12" s="21">
        <v>129</v>
      </c>
      <c r="Q12" s="22">
        <f t="shared" si="2"/>
        <v>387</v>
      </c>
      <c r="R12" s="23" t="str">
        <f t="shared" si="3"/>
        <v>Ja</v>
      </c>
      <c r="S12" s="24" t="s">
        <v>97</v>
      </c>
      <c r="U12" t="s">
        <v>73</v>
      </c>
      <c r="V12" t="s">
        <v>77</v>
      </c>
    </row>
    <row r="13" spans="1:22" ht="19.5" customHeight="1" x14ac:dyDescent="0.25">
      <c r="A13" s="25" t="str">
        <f t="shared" si="0"/>
        <v>G-006</v>
      </c>
      <c r="B13" s="17" t="s">
        <v>98</v>
      </c>
      <c r="C13" s="17" t="s">
        <v>99</v>
      </c>
      <c r="D13" s="18">
        <v>30211</v>
      </c>
      <c r="E13" s="17" t="s">
        <v>100</v>
      </c>
      <c r="F13" s="17" t="s">
        <v>101</v>
      </c>
      <c r="G13" s="19" t="s">
        <v>102</v>
      </c>
      <c r="H13" s="17" t="s">
        <v>103</v>
      </c>
      <c r="I13" s="17" t="s">
        <v>104</v>
      </c>
      <c r="J13" s="19" t="s">
        <v>105</v>
      </c>
      <c r="K13" s="18">
        <v>46084</v>
      </c>
      <c r="L13" s="18">
        <v>46087</v>
      </c>
      <c r="M13" s="26">
        <f t="shared" si="1"/>
        <v>3</v>
      </c>
      <c r="N13" s="19">
        <v>1</v>
      </c>
      <c r="O13" s="19" t="s">
        <v>106</v>
      </c>
      <c r="P13" s="21">
        <v>99</v>
      </c>
      <c r="Q13" s="27">
        <f t="shared" si="2"/>
        <v>297</v>
      </c>
      <c r="R13" s="28" t="str">
        <f t="shared" si="3"/>
        <v>Ja</v>
      </c>
      <c r="S13" s="24" t="s">
        <v>97</v>
      </c>
      <c r="U13" t="s">
        <v>107</v>
      </c>
      <c r="V13" t="s">
        <v>108</v>
      </c>
    </row>
    <row r="14" spans="1:22" ht="19.5" customHeight="1" x14ac:dyDescent="0.25">
      <c r="A14" s="16" t="str">
        <f t="shared" si="0"/>
        <v>G-007</v>
      </c>
      <c r="B14" s="17" t="s">
        <v>109</v>
      </c>
      <c r="C14" s="17" t="s">
        <v>110</v>
      </c>
      <c r="D14" s="18">
        <v>32967</v>
      </c>
      <c r="E14" s="17" t="s">
        <v>111</v>
      </c>
      <c r="F14" s="17" t="s">
        <v>112</v>
      </c>
      <c r="G14" s="19" t="s">
        <v>113</v>
      </c>
      <c r="H14" s="17" t="s">
        <v>114</v>
      </c>
      <c r="I14" s="17" t="s">
        <v>115</v>
      </c>
      <c r="J14" s="19" t="s">
        <v>116</v>
      </c>
      <c r="K14" s="18">
        <v>46085</v>
      </c>
      <c r="L14" s="18">
        <v>46088</v>
      </c>
      <c r="M14" s="20">
        <f t="shared" si="1"/>
        <v>3</v>
      </c>
      <c r="N14" s="19">
        <v>0</v>
      </c>
      <c r="O14" s="19" t="s">
        <v>117</v>
      </c>
      <c r="P14" s="21">
        <v>85</v>
      </c>
      <c r="Q14" s="22">
        <f t="shared" si="2"/>
        <v>255</v>
      </c>
      <c r="R14" s="23" t="str">
        <f t="shared" si="3"/>
        <v>Ja</v>
      </c>
      <c r="S14" s="24" t="s">
        <v>97</v>
      </c>
      <c r="U14" t="s">
        <v>100</v>
      </c>
      <c r="V14" t="s">
        <v>104</v>
      </c>
    </row>
    <row r="15" spans="1:22" ht="19.5" customHeight="1" x14ac:dyDescent="0.25">
      <c r="A15" s="25" t="str">
        <f t="shared" si="0"/>
        <v>G-008</v>
      </c>
      <c r="B15" s="17" t="s">
        <v>118</v>
      </c>
      <c r="C15" s="17" t="s">
        <v>119</v>
      </c>
      <c r="D15" s="18">
        <v>28095</v>
      </c>
      <c r="E15" s="17" t="s">
        <v>55</v>
      </c>
      <c r="F15" s="17" t="s">
        <v>120</v>
      </c>
      <c r="G15" s="19" t="s">
        <v>121</v>
      </c>
      <c r="H15" s="17" t="s">
        <v>122</v>
      </c>
      <c r="I15" s="17" t="s">
        <v>59</v>
      </c>
      <c r="J15" s="19"/>
      <c r="K15" s="18">
        <v>46087</v>
      </c>
      <c r="L15" s="18">
        <v>46090</v>
      </c>
      <c r="M15" s="26">
        <f t="shared" si="1"/>
        <v>3</v>
      </c>
      <c r="N15" s="19">
        <v>1</v>
      </c>
      <c r="O15" s="19" t="s">
        <v>123</v>
      </c>
      <c r="P15" s="21">
        <v>105</v>
      </c>
      <c r="Q15" s="27">
        <f t="shared" si="2"/>
        <v>315</v>
      </c>
      <c r="R15" s="28" t="str">
        <f t="shared" si="3"/>
        <v>Nein</v>
      </c>
      <c r="S15" s="24" t="s">
        <v>124</v>
      </c>
      <c r="U15" t="s">
        <v>125</v>
      </c>
      <c r="V15" t="s">
        <v>126</v>
      </c>
    </row>
    <row r="16" spans="1:22" ht="19.5" customHeight="1" x14ac:dyDescent="0.25">
      <c r="A16" s="16" t="str">
        <f t="shared" si="0"/>
        <v>G-009</v>
      </c>
      <c r="B16" s="17" t="s">
        <v>127</v>
      </c>
      <c r="C16" s="17" t="s">
        <v>128</v>
      </c>
      <c r="D16" s="18">
        <v>34932</v>
      </c>
      <c r="E16" s="17" t="s">
        <v>107</v>
      </c>
      <c r="F16" s="17" t="s">
        <v>129</v>
      </c>
      <c r="G16" s="19" t="s">
        <v>130</v>
      </c>
      <c r="H16" s="17" t="s">
        <v>131</v>
      </c>
      <c r="I16" s="17" t="s">
        <v>108</v>
      </c>
      <c r="J16" s="19" t="s">
        <v>132</v>
      </c>
      <c r="K16" s="18">
        <v>46089</v>
      </c>
      <c r="L16" s="18">
        <v>46093</v>
      </c>
      <c r="M16" s="20">
        <f t="shared" si="1"/>
        <v>4</v>
      </c>
      <c r="N16" s="19">
        <v>1</v>
      </c>
      <c r="O16" s="19" t="s">
        <v>133</v>
      </c>
      <c r="P16" s="21">
        <v>129</v>
      </c>
      <c r="Q16" s="22">
        <f t="shared" si="2"/>
        <v>516</v>
      </c>
      <c r="R16" s="23" t="str">
        <f t="shared" si="3"/>
        <v>Ja</v>
      </c>
      <c r="S16" s="24" t="s">
        <v>124</v>
      </c>
      <c r="U16" t="s">
        <v>134</v>
      </c>
      <c r="V16" t="s">
        <v>135</v>
      </c>
    </row>
    <row r="17" spans="1:22" ht="19.5" customHeight="1" x14ac:dyDescent="0.25">
      <c r="A17" s="25" t="str">
        <f t="shared" si="0"/>
        <v>G-010</v>
      </c>
      <c r="B17" s="17" t="s">
        <v>136</v>
      </c>
      <c r="C17" s="17" t="s">
        <v>137</v>
      </c>
      <c r="D17" s="18">
        <v>31941</v>
      </c>
      <c r="E17" s="17" t="s">
        <v>138</v>
      </c>
      <c r="F17" s="17" t="s">
        <v>139</v>
      </c>
      <c r="G17" s="19" t="s">
        <v>140</v>
      </c>
      <c r="H17" s="17" t="s">
        <v>141</v>
      </c>
      <c r="I17" s="17" t="s">
        <v>142</v>
      </c>
      <c r="J17" s="19" t="s">
        <v>143</v>
      </c>
      <c r="K17" s="18">
        <v>46091</v>
      </c>
      <c r="L17" s="18">
        <v>46094</v>
      </c>
      <c r="M17" s="26">
        <f t="shared" si="1"/>
        <v>3</v>
      </c>
      <c r="N17" s="19">
        <v>0</v>
      </c>
      <c r="O17" s="19" t="s">
        <v>144</v>
      </c>
      <c r="P17" s="21">
        <v>95</v>
      </c>
      <c r="Q17" s="27">
        <f t="shared" si="2"/>
        <v>285</v>
      </c>
      <c r="R17" s="28" t="str">
        <f t="shared" si="3"/>
        <v>Ja</v>
      </c>
      <c r="S17" s="24" t="s">
        <v>124</v>
      </c>
      <c r="U17" t="s">
        <v>145</v>
      </c>
      <c r="V17" t="s">
        <v>146</v>
      </c>
    </row>
    <row r="18" spans="1:22" ht="19.5" customHeight="1" x14ac:dyDescent="0.25">
      <c r="A18" s="16" t="str">
        <f t="shared" si="0"/>
        <v>G-011</v>
      </c>
      <c r="B18" s="17" t="s">
        <v>147</v>
      </c>
      <c r="C18" s="17" t="s">
        <v>148</v>
      </c>
      <c r="D18" s="18">
        <v>30373</v>
      </c>
      <c r="E18" s="17" t="s">
        <v>55</v>
      </c>
      <c r="F18" s="17" t="s">
        <v>149</v>
      </c>
      <c r="G18" s="19" t="s">
        <v>150</v>
      </c>
      <c r="H18" s="17" t="s">
        <v>151</v>
      </c>
      <c r="I18" s="17" t="s">
        <v>59</v>
      </c>
      <c r="J18" s="19"/>
      <c r="K18" s="18">
        <v>46092</v>
      </c>
      <c r="L18" s="18">
        <v>46095</v>
      </c>
      <c r="M18" s="20">
        <f t="shared" si="1"/>
        <v>3</v>
      </c>
      <c r="N18" s="19">
        <v>2</v>
      </c>
      <c r="O18" s="19" t="s">
        <v>79</v>
      </c>
      <c r="P18" s="21">
        <v>110</v>
      </c>
      <c r="Q18" s="22">
        <f t="shared" si="2"/>
        <v>330</v>
      </c>
      <c r="R18" s="23" t="str">
        <f t="shared" si="3"/>
        <v>Nein</v>
      </c>
      <c r="S18" s="24" t="s">
        <v>124</v>
      </c>
      <c r="U18" t="s">
        <v>111</v>
      </c>
      <c r="V18" t="s">
        <v>115</v>
      </c>
    </row>
    <row r="19" spans="1:22" ht="19.5" customHeight="1" x14ac:dyDescent="0.25">
      <c r="A19" s="25" t="str">
        <f t="shared" si="0"/>
        <v/>
      </c>
      <c r="B19" s="17"/>
      <c r="C19" s="17"/>
      <c r="D19" s="18"/>
      <c r="E19" s="17"/>
      <c r="F19" s="17"/>
      <c r="G19" s="19"/>
      <c r="H19" s="17"/>
      <c r="I19" s="17"/>
      <c r="J19" s="19"/>
      <c r="K19" s="18"/>
      <c r="L19" s="18"/>
      <c r="M19" s="26" t="str">
        <f t="shared" si="1"/>
        <v/>
      </c>
      <c r="N19" s="19"/>
      <c r="O19" s="19"/>
      <c r="P19" s="21"/>
      <c r="Q19" s="27" t="str">
        <f t="shared" si="2"/>
        <v/>
      </c>
      <c r="R19" s="28" t="str">
        <f t="shared" si="3"/>
        <v/>
      </c>
      <c r="S19" s="24"/>
      <c r="U19" t="s">
        <v>152</v>
      </c>
      <c r="V19" t="s">
        <v>153</v>
      </c>
    </row>
    <row r="20" spans="1:22" ht="19.5" customHeight="1" x14ac:dyDescent="0.25">
      <c r="A20" s="16" t="str">
        <f t="shared" si="0"/>
        <v/>
      </c>
      <c r="B20" s="17"/>
      <c r="C20" s="17"/>
      <c r="D20" s="18"/>
      <c r="E20" s="17"/>
      <c r="F20" s="17"/>
      <c r="G20" s="19"/>
      <c r="H20" s="17"/>
      <c r="I20" s="17"/>
      <c r="J20" s="19"/>
      <c r="K20" s="18"/>
      <c r="L20" s="18"/>
      <c r="M20" s="20" t="str">
        <f t="shared" si="1"/>
        <v/>
      </c>
      <c r="N20" s="19"/>
      <c r="O20" s="19"/>
      <c r="P20" s="21"/>
      <c r="Q20" s="22" t="str">
        <f t="shared" si="2"/>
        <v/>
      </c>
      <c r="R20" s="23" t="str">
        <f t="shared" si="3"/>
        <v/>
      </c>
      <c r="S20" s="24"/>
      <c r="U20" t="s">
        <v>154</v>
      </c>
      <c r="V20" t="s">
        <v>155</v>
      </c>
    </row>
    <row r="21" spans="1:22" ht="19.5" customHeight="1" x14ac:dyDescent="0.25">
      <c r="A21" s="25" t="str">
        <f t="shared" si="0"/>
        <v/>
      </c>
      <c r="B21" s="17"/>
      <c r="C21" s="17"/>
      <c r="D21" s="18"/>
      <c r="E21" s="17"/>
      <c r="F21" s="17"/>
      <c r="G21" s="19"/>
      <c r="H21" s="17"/>
      <c r="I21" s="17"/>
      <c r="J21" s="19"/>
      <c r="K21" s="18"/>
      <c r="L21" s="18"/>
      <c r="M21" s="26" t="str">
        <f t="shared" si="1"/>
        <v/>
      </c>
      <c r="N21" s="19"/>
      <c r="O21" s="19"/>
      <c r="P21" s="21"/>
      <c r="Q21" s="27" t="str">
        <f t="shared" si="2"/>
        <v/>
      </c>
      <c r="R21" s="28" t="str">
        <f t="shared" si="3"/>
        <v/>
      </c>
      <c r="S21" s="24"/>
      <c r="U21" t="s">
        <v>138</v>
      </c>
      <c r="V21" t="s">
        <v>142</v>
      </c>
    </row>
    <row r="22" spans="1:22" ht="19.5" customHeight="1" x14ac:dyDescent="0.25">
      <c r="A22" s="16" t="str">
        <f t="shared" si="0"/>
        <v/>
      </c>
      <c r="B22" s="17"/>
      <c r="C22" s="17"/>
      <c r="D22" s="18"/>
      <c r="E22" s="17"/>
      <c r="F22" s="17"/>
      <c r="G22" s="19"/>
      <c r="H22" s="17"/>
      <c r="I22" s="17"/>
      <c r="J22" s="19"/>
      <c r="K22" s="18"/>
      <c r="L22" s="18"/>
      <c r="M22" s="20" t="str">
        <f t="shared" si="1"/>
        <v/>
      </c>
      <c r="N22" s="19"/>
      <c r="O22" s="19"/>
      <c r="P22" s="21"/>
      <c r="Q22" s="22" t="str">
        <f t="shared" si="2"/>
        <v/>
      </c>
      <c r="R22" s="23" t="str">
        <f t="shared" si="3"/>
        <v/>
      </c>
      <c r="S22" s="24"/>
      <c r="U22" t="s">
        <v>156</v>
      </c>
      <c r="V22" t="s">
        <v>157</v>
      </c>
    </row>
    <row r="23" spans="1:22" ht="19.5" customHeight="1" x14ac:dyDescent="0.25">
      <c r="A23" s="25" t="str">
        <f t="shared" si="0"/>
        <v/>
      </c>
      <c r="B23" s="17"/>
      <c r="C23" s="17"/>
      <c r="D23" s="18"/>
      <c r="E23" s="17"/>
      <c r="F23" s="17"/>
      <c r="G23" s="19"/>
      <c r="H23" s="17"/>
      <c r="I23" s="17"/>
      <c r="J23" s="19"/>
      <c r="K23" s="18"/>
      <c r="L23" s="18"/>
      <c r="M23" s="26" t="str">
        <f t="shared" si="1"/>
        <v/>
      </c>
      <c r="N23" s="19"/>
      <c r="O23" s="19"/>
      <c r="P23" s="21"/>
      <c r="Q23" s="27" t="str">
        <f t="shared" si="2"/>
        <v/>
      </c>
      <c r="R23" s="28" t="str">
        <f t="shared" si="3"/>
        <v/>
      </c>
      <c r="S23" s="24"/>
      <c r="U23" t="s">
        <v>158</v>
      </c>
      <c r="V23" t="s">
        <v>158</v>
      </c>
    </row>
    <row r="24" spans="1:22" ht="19.5" customHeight="1" x14ac:dyDescent="0.25">
      <c r="A24" s="16" t="str">
        <f t="shared" si="0"/>
        <v/>
      </c>
      <c r="B24" s="17"/>
      <c r="C24" s="17"/>
      <c r="D24" s="18"/>
      <c r="E24" s="17"/>
      <c r="F24" s="17"/>
      <c r="G24" s="19"/>
      <c r="H24" s="17"/>
      <c r="I24" s="17"/>
      <c r="J24" s="19"/>
      <c r="K24" s="18"/>
      <c r="L24" s="18"/>
      <c r="M24" s="20" t="str">
        <f t="shared" si="1"/>
        <v/>
      </c>
      <c r="N24" s="19"/>
      <c r="O24" s="19"/>
      <c r="P24" s="21"/>
      <c r="Q24" s="22" t="str">
        <f t="shared" si="2"/>
        <v/>
      </c>
      <c r="R24" s="23" t="str">
        <f t="shared" si="3"/>
        <v/>
      </c>
      <c r="S24" s="24"/>
    </row>
    <row r="25" spans="1:22" ht="19.5" customHeight="1" x14ac:dyDescent="0.25">
      <c r="A25" s="25" t="str">
        <f t="shared" si="0"/>
        <v/>
      </c>
      <c r="B25" s="17"/>
      <c r="C25" s="17"/>
      <c r="D25" s="18"/>
      <c r="E25" s="17"/>
      <c r="F25" s="17"/>
      <c r="G25" s="19"/>
      <c r="H25" s="17"/>
      <c r="I25" s="17"/>
      <c r="J25" s="19"/>
      <c r="K25" s="18"/>
      <c r="L25" s="18"/>
      <c r="M25" s="26" t="str">
        <f t="shared" si="1"/>
        <v/>
      </c>
      <c r="N25" s="19"/>
      <c r="O25" s="19"/>
      <c r="P25" s="21"/>
      <c r="Q25" s="27" t="str">
        <f t="shared" si="2"/>
        <v/>
      </c>
      <c r="R25" s="28" t="str">
        <f t="shared" si="3"/>
        <v/>
      </c>
      <c r="S25" s="24"/>
    </row>
    <row r="26" spans="1:22" ht="19.5" customHeight="1" x14ac:dyDescent="0.25">
      <c r="A26" s="16" t="str">
        <f t="shared" si="0"/>
        <v/>
      </c>
      <c r="B26" s="17"/>
      <c r="C26" s="17"/>
      <c r="D26" s="18"/>
      <c r="E26" s="17"/>
      <c r="F26" s="17"/>
      <c r="G26" s="19"/>
      <c r="H26" s="17"/>
      <c r="I26" s="17"/>
      <c r="J26" s="19"/>
      <c r="K26" s="18"/>
      <c r="L26" s="18"/>
      <c r="M26" s="20" t="str">
        <f t="shared" si="1"/>
        <v/>
      </c>
      <c r="N26" s="19"/>
      <c r="O26" s="19"/>
      <c r="P26" s="21"/>
      <c r="Q26" s="22" t="str">
        <f t="shared" si="2"/>
        <v/>
      </c>
      <c r="R26" s="23" t="str">
        <f t="shared" si="3"/>
        <v/>
      </c>
      <c r="S26" s="24"/>
    </row>
    <row r="27" spans="1:22" ht="19.5" customHeight="1" x14ac:dyDescent="0.25">
      <c r="A27" s="25" t="str">
        <f t="shared" si="0"/>
        <v/>
      </c>
      <c r="B27" s="17"/>
      <c r="C27" s="17"/>
      <c r="D27" s="18"/>
      <c r="E27" s="17"/>
      <c r="F27" s="17"/>
      <c r="G27" s="19"/>
      <c r="H27" s="17"/>
      <c r="I27" s="17"/>
      <c r="J27" s="19"/>
      <c r="K27" s="18"/>
      <c r="L27" s="18"/>
      <c r="M27" s="26" t="str">
        <f t="shared" si="1"/>
        <v/>
      </c>
      <c r="N27" s="19"/>
      <c r="O27" s="19"/>
      <c r="P27" s="21"/>
      <c r="Q27" s="27" t="str">
        <f t="shared" si="2"/>
        <v/>
      </c>
      <c r="R27" s="28" t="str">
        <f t="shared" si="3"/>
        <v/>
      </c>
      <c r="S27" s="24"/>
    </row>
    <row r="28" spans="1:22" ht="24" customHeight="1" x14ac:dyDescent="0.25">
      <c r="A28" s="50" t="s">
        <v>159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29">
        <f>SUM(M8:M27)</f>
        <v>34</v>
      </c>
      <c r="N28" s="30"/>
      <c r="O28" s="30"/>
      <c r="P28" s="30"/>
      <c r="Q28" s="31">
        <f>SUM(Q8:Q27)</f>
        <v>3520</v>
      </c>
      <c r="R28" s="30"/>
      <c r="S28" s="30"/>
    </row>
  </sheetData>
  <mergeCells count="18">
    <mergeCell ref="A28:L28"/>
    <mergeCell ref="A6:D6"/>
    <mergeCell ref="E6:H6"/>
    <mergeCell ref="I6:K6"/>
    <mergeCell ref="L6:N6"/>
    <mergeCell ref="O6:S6"/>
    <mergeCell ref="A5:D5"/>
    <mergeCell ref="E5:H5"/>
    <mergeCell ref="I5:K5"/>
    <mergeCell ref="L5:N5"/>
    <mergeCell ref="O5:S5"/>
    <mergeCell ref="A1:S1"/>
    <mergeCell ref="A2:S2"/>
    <mergeCell ref="A4:D4"/>
    <mergeCell ref="E4:H4"/>
    <mergeCell ref="I4:K4"/>
    <mergeCell ref="L4:N4"/>
    <mergeCell ref="O4:S4"/>
  </mergeCells>
  <conditionalFormatting sqref="R8:R27">
    <cfRule type="cellIs" dxfId="4" priority="5" operator="equal">
      <formula>"Ja"</formula>
    </cfRule>
    <cfRule type="cellIs" dxfId="3" priority="6" operator="equal">
      <formula>"Nein"</formula>
    </cfRule>
  </conditionalFormatting>
  <conditionalFormatting sqref="S8:S27">
    <cfRule type="cellIs" dxfId="2" priority="2" operator="equal">
      <formula>"Eingecheckt"</formula>
    </cfRule>
    <cfRule type="cellIs" dxfId="1" priority="3" operator="equal">
      <formula>"Erwartet"</formula>
    </cfRule>
    <cfRule type="cellIs" dxfId="0" priority="4" operator="equal">
      <formula>"Abgereist"</formula>
    </cfRule>
  </conditionalFormatting>
  <dataValidations count="3">
    <dataValidation type="list" allowBlank="1" sqref="E8:E27" xr:uid="{00000000-0002-0000-0100-000000000000}">
      <formula1>$U$8:$U$23</formula1>
      <formula2>0</formula2>
    </dataValidation>
    <dataValidation type="list" allowBlank="1" sqref="I8:I27" xr:uid="{00000000-0002-0000-0100-000001000000}">
      <formula1>$V$8:$V$23</formula1>
      <formula2>0</formula2>
    </dataValidation>
    <dataValidation type="list" allowBlank="1" sqref="S8:S27" xr:uid="{00000000-0002-0000-0100-000002000000}">
      <formula1>"Erwartet,Eingecheckt,Abgereist"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Meldeschein</vt:lpstr>
      <vt:lpstr>Gästeregister</vt:lpstr>
      <vt:lpstr>Meldeschein!Druckbereich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2026-08-06T08:58:00Z</dcterms:created>
  <dcterms:modified xsi:type="dcterms:W3CDTF">2026-08-06T09:01:58Z</dcterms:modified>
  <dc:language>en-US</dc:language>
</cp:coreProperties>
</file>