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C21AFB64-1C55-4B83-8432-4E7901764E2B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Notenübersicht" sheetId="1" r:id="rId1"/>
  </sheets>
  <definedNames>
    <definedName name="_xlnm.Print_Area" localSheetId="0">Notenübersicht!$A$1:$M$28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4" i="1" l="1"/>
  <c r="I20" i="1"/>
  <c r="K20" i="1" s="1"/>
  <c r="I19" i="1"/>
  <c r="K19" i="1" s="1"/>
  <c r="I18" i="1"/>
  <c r="K18" i="1" s="1"/>
  <c r="I17" i="1"/>
  <c r="K17" i="1" s="1"/>
  <c r="I16" i="1"/>
  <c r="K16" i="1" s="1"/>
  <c r="I15" i="1"/>
  <c r="K15" i="1" s="1"/>
  <c r="I14" i="1"/>
  <c r="K14" i="1" s="1"/>
  <c r="I13" i="1"/>
  <c r="K13" i="1" s="1"/>
  <c r="I12" i="1"/>
  <c r="K12" i="1" s="1"/>
  <c r="I11" i="1"/>
  <c r="H25" i="1" s="1"/>
  <c r="I21" i="1" l="1"/>
  <c r="K11" i="1"/>
  <c r="H24" i="1"/>
  <c r="J24" i="1"/>
  <c r="B25" i="1" l="1"/>
  <c r="B24" i="1"/>
  <c r="K21" i="1"/>
</calcChain>
</file>

<file path=xl/sharedStrings.xml><?xml version="1.0" encoding="utf-8"?>
<sst xmlns="http://schemas.openxmlformats.org/spreadsheetml/2006/main" count="47" uniqueCount="47">
  <si>
    <t>Notenübersicht</t>
  </si>
  <si>
    <t>Fächer, gewichteter Notenschnitt und Zielkontrolle auf einen Blick</t>
  </si>
  <si>
    <t>Name</t>
  </si>
  <si>
    <t>Lena Sommer</t>
  </si>
  <si>
    <t>Klasse</t>
  </si>
  <si>
    <t>9 b</t>
  </si>
  <si>
    <t>Schuljahr</t>
  </si>
  <si>
    <t>2025/2026</t>
  </si>
  <si>
    <t>Halbjahr</t>
  </si>
  <si>
    <t>1. Halbjahr</t>
  </si>
  <si>
    <t>Stand</t>
  </si>
  <si>
    <t>Nr</t>
  </si>
  <si>
    <t>Fach</t>
  </si>
  <si>
    <t>Klausur 1</t>
  </si>
  <si>
    <t>Klausur 2</t>
  </si>
  <si>
    <t>Klausur 3</t>
  </si>
  <si>
    <t>Mündliche
Note</t>
  </si>
  <si>
    <t>Sonstige
(Test/Projekt)</t>
  </si>
  <si>
    <t>Ø
(gewichtet)</t>
  </si>
  <si>
    <t>Zielnote</t>
  </si>
  <si>
    <t>Zielkontrolle</t>
  </si>
  <si>
    <t>Bemerkung</t>
  </si>
  <si>
    <t>Gewichtung ×</t>
  </si>
  <si>
    <t>Deutsch</t>
  </si>
  <si>
    <t>Aufsatz verbessern</t>
  </si>
  <si>
    <t>Mathematik</t>
  </si>
  <si>
    <t>Nachhilfe ab Februar</t>
  </si>
  <si>
    <t>Englisch</t>
  </si>
  <si>
    <t>Vokabeltests stark</t>
  </si>
  <si>
    <t>Biologie</t>
  </si>
  <si>
    <t>Referat steht aus</t>
  </si>
  <si>
    <t>Geschichte</t>
  </si>
  <si>
    <t>Erdkunde</t>
  </si>
  <si>
    <t>Kunst</t>
  </si>
  <si>
    <t>Mappe abgegeben</t>
  </si>
  <si>
    <t>Sport</t>
  </si>
  <si>
    <t>Gesamtdurchschnitt</t>
  </si>
  <si>
    <t>Gesamtschnitt</t>
  </si>
  <si>
    <t>Erfasste Noten</t>
  </si>
  <si>
    <t>Bestes Fach</t>
  </si>
  <si>
    <t>Förderbedarf (Ø &gt; 4,0)</t>
  </si>
  <si>
    <t>Notenschlüssel (Ø):</t>
  </si>
  <si>
    <t>1,0 – 2,5  gut</t>
  </si>
  <si>
    <t>2,6 – 4,0  mittel</t>
  </si>
  <si>
    <t>ab 4,1  Förderbedarf</t>
  </si>
  <si>
    <t>Note 1 = sehr gut … 6 = ungenügend · Klausuren zählen doppelt (Gewichtung in Zeile 10 anpassbar) · leere Felder werden nicht mitgerechnet.</t>
  </si>
  <si>
    <t>Schuljahr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</si>
</sst>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3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b/>
      <sz val="11"/>
      <color rgb="FFFFFFFF"/>
      <name val="Calibri"/>
      <charset val="1"/>
    </font>
    <font>
      <sz val="10"/>
      <color rgb="FFFFFFFF"/>
      <name val="Calibri"/>
      <charset val="1"/>
    </font>
    <font>
      <b/>
      <sz val="9"/>
      <color rgb="FF6E7A7E"/>
      <name val="Calibri"/>
      <charset val="1"/>
    </font>
    <font>
      <b/>
      <sz val="10"/>
      <color rgb="FF26424A"/>
      <name val="Calibri"/>
      <charset val="1"/>
    </font>
    <font>
      <b/>
      <sz val="9"/>
      <color rgb="FFFFFFFF"/>
      <name val="Calibri"/>
      <charset val="1"/>
    </font>
    <font>
      <b/>
      <sz val="8.5"/>
      <color rgb="FF6E7A7E"/>
      <name val="Calibri"/>
      <charset val="1"/>
    </font>
    <font>
      <b/>
      <sz val="9"/>
      <color rgb="FF26424A"/>
      <name val="Calibri"/>
      <charset val="1"/>
    </font>
    <font>
      <b/>
      <sz val="10.5"/>
      <color rgb="FF253034"/>
      <name val="Calibri"/>
      <charset val="1"/>
    </font>
    <font>
      <sz val="10"/>
      <color rgb="FF253034"/>
      <name val="Calibri"/>
      <charset val="1"/>
    </font>
    <font>
      <b/>
      <sz val="11"/>
      <color rgb="FF253034"/>
      <name val="Calibri"/>
      <charset val="1"/>
    </font>
    <font>
      <b/>
      <sz val="9.5"/>
      <color rgb="FF253034"/>
      <name val="Calibri"/>
      <charset val="1"/>
    </font>
    <font>
      <sz val="9"/>
      <color rgb="FF6E7A7E"/>
      <name val="Calibri"/>
      <charset val="1"/>
    </font>
    <font>
      <b/>
      <sz val="10.5"/>
      <color rgb="FFFFFFFF"/>
      <name val="Calibri"/>
      <charset val="1"/>
    </font>
    <font>
      <b/>
      <sz val="12"/>
      <color rgb="FFFFFFFF"/>
      <name val="Calibri"/>
      <charset val="1"/>
    </font>
    <font>
      <b/>
      <sz val="10"/>
      <color rgb="FFFFFFFF"/>
      <name val="Calibri"/>
      <charset val="1"/>
    </font>
    <font>
      <b/>
      <sz val="15"/>
      <color rgb="FF26424A"/>
      <name val="Calibri"/>
      <charset val="1"/>
    </font>
    <font>
      <b/>
      <sz val="15"/>
      <color rgb="FF2E7D46"/>
      <name val="Calibri"/>
      <charset val="1"/>
    </font>
    <font>
      <b/>
      <sz val="15"/>
      <color rgb="FFB23A2A"/>
      <name val="Calibri"/>
      <charset val="1"/>
    </font>
    <font>
      <b/>
      <sz val="9"/>
      <color rgb="FF253034"/>
      <name val="Calibri"/>
      <charset val="1"/>
    </font>
    <font>
      <sz val="9"/>
      <color rgb="FF253034"/>
      <name val="Calibri"/>
      <charset val="1"/>
    </font>
    <font>
      <i/>
      <sz val="8.5"/>
      <color rgb="FF6E7A7E"/>
      <name val="Calibri"/>
      <charset val="1"/>
    </font>
  </fonts>
  <fills count="24">
    <fill>
      <patternFill patternType="none"/>
    </fill>
    <fill>
      <patternFill patternType="gray125"/>
    </fill>
    <fill>
      <patternFill patternType="solid">
        <fgColor rgb="FF26424A"/>
        <bgColor rgb="FF253034"/>
      </patternFill>
    </fill>
    <fill>
      <patternFill patternType="solid">
        <fgColor rgb="FF33565F"/>
        <bgColor rgb="FF26424A"/>
      </patternFill>
    </fill>
    <fill>
      <patternFill patternType="solid">
        <fgColor rgb="FFC0567A"/>
        <bgColor rgb="FFE0785C"/>
      </patternFill>
    </fill>
    <fill>
      <patternFill patternType="solid">
        <fgColor rgb="FF2E86C1"/>
        <bgColor rgb="FF1C8C82"/>
      </patternFill>
    </fill>
    <fill>
      <patternFill patternType="solid">
        <fgColor rgb="FF4E9A51"/>
        <bgColor rgb="FF2E7D46"/>
      </patternFill>
    </fill>
    <fill>
      <patternFill patternType="solid">
        <fgColor rgb="FF1C8C82"/>
        <bgColor rgb="FF2E86C1"/>
      </patternFill>
    </fill>
    <fill>
      <patternFill patternType="solid">
        <fgColor rgb="FFD2951F"/>
        <bgColor rgb="FFE0785C"/>
      </patternFill>
    </fill>
    <fill>
      <patternFill patternType="solid">
        <fgColor rgb="FF7E5AA2"/>
        <bgColor rgb="FF4C5CA8"/>
      </patternFill>
    </fill>
    <fill>
      <patternFill patternType="solid">
        <fgColor rgb="FFE0785C"/>
        <bgColor rgb="FFD2951F"/>
      </patternFill>
    </fill>
    <fill>
      <patternFill patternType="solid">
        <fgColor rgb="FF4C5CA8"/>
        <bgColor rgb="FF7E5AA2"/>
      </patternFill>
    </fill>
    <fill>
      <patternFill patternType="solid">
        <fgColor rgb="FF6E7A7E"/>
        <bgColor rgb="FF7E5AA2"/>
      </patternFill>
    </fill>
    <fill>
      <patternFill patternType="solid">
        <fgColor rgb="FFD8E0E2"/>
        <bgColor rgb="FFE3ECEE"/>
      </patternFill>
    </fill>
    <fill>
      <patternFill patternType="solid">
        <fgColor rgb="FFF2F5F6"/>
        <bgColor rgb="FFF6F8F8"/>
      </patternFill>
    </fill>
    <fill>
      <patternFill patternType="solid">
        <fgColor rgb="FFEDF1F2"/>
        <bgColor rgb="FFF2F5F6"/>
      </patternFill>
    </fill>
    <fill>
      <patternFill patternType="solid">
        <fgColor rgb="FFFFFFFF"/>
        <bgColor rgb="FFF6F8F8"/>
      </patternFill>
    </fill>
    <fill>
      <patternFill patternType="solid">
        <fgColor rgb="FFF6F8F8"/>
        <bgColor rgb="FFF2F5F6"/>
      </patternFill>
    </fill>
    <fill>
      <patternFill patternType="solid">
        <fgColor rgb="FFE3ECEE"/>
        <bgColor rgb="FFE4F0F8"/>
      </patternFill>
    </fill>
    <fill>
      <patternFill patternType="solid">
        <fgColor rgb="FFE4F0F8"/>
        <bgColor rgb="FFE3ECEE"/>
      </patternFill>
    </fill>
    <fill>
      <patternFill patternType="solid">
        <fgColor rgb="FFE5F1E6"/>
        <bgColor rgb="FFE3ECEE"/>
      </patternFill>
    </fill>
    <fill>
      <patternFill patternType="solid">
        <fgColor rgb="FFFDECE6"/>
        <bgColor rgb="FFFBF0D6"/>
      </patternFill>
    </fill>
    <fill>
      <patternFill patternType="solid">
        <fgColor rgb="FFFBF0D6"/>
        <bgColor rgb="FFFDECE6"/>
      </patternFill>
    </fill>
    <fill>
      <patternFill patternType="solid">
        <fgColor rgb="FFF7E0DB"/>
        <bgColor rgb="FFFDECE6"/>
      </patternFill>
    </fill>
  </fills>
  <borders count="8">
    <border>
      <left/>
      <right/>
      <top/>
      <bottom/>
      <diagonal/>
    </border>
    <border>
      <left style="thin">
        <color rgb="FFD8E0E2"/>
      </left>
      <right style="thin">
        <color rgb="FFD8E0E2"/>
      </right>
      <top style="thin">
        <color rgb="FFD8E0E2"/>
      </top>
      <bottom style="thin">
        <color rgb="FFD8E0E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E0E2"/>
      </left>
      <right/>
      <top style="thin">
        <color rgb="FFD8E0E2"/>
      </top>
      <bottom style="thin">
        <color rgb="FFD8E0E2"/>
      </bottom>
      <diagonal/>
    </border>
    <border>
      <left/>
      <right style="thin">
        <color rgb="FFD8E0E2"/>
      </right>
      <top style="thin">
        <color rgb="FFD8E0E2"/>
      </top>
      <bottom style="thin">
        <color rgb="FFD8E0E2"/>
      </bottom>
      <diagonal/>
    </border>
    <border>
      <left/>
      <right/>
      <top style="thin">
        <color rgb="FFD8E0E2"/>
      </top>
      <bottom style="thin">
        <color rgb="FFD8E0E2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9" fillId="21" borderId="7" xfId="0" applyFont="1" applyFill="1" applyBorder="1" applyAlignment="1">
      <alignment horizontal="center" vertical="center"/>
    </xf>
    <xf numFmtId="0" fontId="18" fillId="20" borderId="7" xfId="0" applyFont="1" applyFill="1" applyBorder="1" applyAlignment="1">
      <alignment horizontal="center" vertical="center"/>
    </xf>
    <xf numFmtId="0" fontId="17" fillId="19" borderId="7" xfId="0" applyFont="1" applyFill="1" applyBorder="1" applyAlignment="1">
      <alignment horizontal="center" vertical="center"/>
    </xf>
    <xf numFmtId="2" fontId="17" fillId="18" borderId="7" xfId="0" applyNumberFormat="1" applyFont="1" applyFill="1" applyBorder="1" applyAlignment="1">
      <alignment horizontal="center" vertical="center"/>
    </xf>
    <xf numFmtId="0" fontId="4" fillId="21" borderId="6" xfId="0" applyFont="1" applyFill="1" applyBorder="1" applyAlignment="1">
      <alignment horizontal="center" vertical="center"/>
    </xf>
    <xf numFmtId="0" fontId="4" fillId="20" borderId="6" xfId="0" applyFont="1" applyFill="1" applyBorder="1" applyAlignment="1">
      <alignment horizontal="center" vertical="center"/>
    </xf>
    <xf numFmtId="0" fontId="4" fillId="19" borderId="6" xfId="0" applyFont="1" applyFill="1" applyBorder="1" applyAlignment="1">
      <alignment horizontal="center" vertical="center"/>
    </xf>
    <xf numFmtId="0" fontId="4" fillId="18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right" vertical="top" indent="1"/>
    </xf>
    <xf numFmtId="0" fontId="1" fillId="2" borderId="0" xfId="0" applyFont="1" applyFill="1" applyAlignment="1">
      <alignment horizontal="left" vertical="center" indent="1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2" borderId="0" xfId="0" applyFill="1"/>
    <xf numFmtId="0" fontId="0" fillId="12" borderId="0" xfId="0" applyFill="1"/>
    <xf numFmtId="0" fontId="0" fillId="13" borderId="0" xfId="0" applyFill="1"/>
    <xf numFmtId="0" fontId="4" fillId="0" borderId="0" xfId="0" applyFont="1" applyAlignment="1">
      <alignment horizontal="left" vertical="center" indent="1"/>
    </xf>
    <xf numFmtId="0" fontId="5" fillId="14" borderId="1" xfId="0" applyFont="1" applyFill="1" applyBorder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164" fontId="5" fillId="14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15" borderId="3" xfId="0" applyFill="1" applyBorder="1"/>
    <xf numFmtId="0" fontId="7" fillId="15" borderId="4" xfId="0" applyFont="1" applyFill="1" applyBorder="1" applyAlignment="1">
      <alignment horizontal="right" vertical="center"/>
    </xf>
    <xf numFmtId="1" fontId="8" fillId="14" borderId="1" xfId="0" applyNumberFormat="1" applyFont="1" applyFill="1" applyBorder="1" applyAlignment="1">
      <alignment horizontal="center" vertical="center"/>
    </xf>
    <xf numFmtId="0" fontId="0" fillId="15" borderId="5" xfId="0" applyFill="1" applyBorder="1"/>
    <xf numFmtId="0" fontId="6" fillId="4" borderId="2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left" vertical="center" indent="1"/>
    </xf>
    <xf numFmtId="165" fontId="10" fillId="14" borderId="1" xfId="0" applyNumberFormat="1" applyFont="1" applyFill="1" applyBorder="1" applyAlignment="1">
      <alignment horizontal="center" vertical="center"/>
    </xf>
    <xf numFmtId="2" fontId="11" fillId="16" borderId="1" xfId="0" applyNumberFormat="1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3" fillId="14" borderId="1" xfId="0" applyFont="1" applyFill="1" applyBorder="1" applyAlignment="1">
      <alignment horizontal="left" vertical="center" wrapText="1" indent="1"/>
    </xf>
    <xf numFmtId="0" fontId="6" fillId="5" borderId="2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left" vertical="center" indent="1"/>
    </xf>
    <xf numFmtId="2" fontId="11" fillId="17" borderId="1" xfId="0" applyNumberFormat="1" applyFont="1" applyFill="1" applyBorder="1" applyAlignment="1">
      <alignment horizontal="center" vertical="center"/>
    </xf>
    <xf numFmtId="0" fontId="12" fillId="17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6" borderId="1" xfId="0" applyFill="1" applyBorder="1" applyAlignment="1">
      <alignment horizontal="left" vertical="center" indent="1"/>
    </xf>
    <xf numFmtId="165" fontId="0" fillId="14" borderId="1" xfId="0" applyNumberFormat="1" applyFill="1" applyBorder="1" applyAlignment="1">
      <alignment horizontal="center" vertical="center"/>
    </xf>
    <xf numFmtId="0" fontId="0" fillId="14" borderId="1" xfId="0" applyFill="1" applyBorder="1" applyAlignment="1">
      <alignment horizontal="left" vertical="center" indent="1"/>
    </xf>
    <xf numFmtId="0" fontId="0" fillId="17" borderId="1" xfId="0" applyFill="1" applyBorder="1" applyAlignment="1">
      <alignment horizontal="center" vertical="center"/>
    </xf>
    <xf numFmtId="0" fontId="0" fillId="17" borderId="1" xfId="0" applyFill="1" applyBorder="1" applyAlignment="1">
      <alignment horizontal="left" vertical="center" indent="1"/>
    </xf>
    <xf numFmtId="0" fontId="0" fillId="2" borderId="1" xfId="0" applyFill="1" applyBorder="1"/>
    <xf numFmtId="0" fontId="14" fillId="2" borderId="1" xfId="0" applyFont="1" applyFill="1" applyBorder="1" applyAlignment="1">
      <alignment horizontal="left" vertical="center" indent="1"/>
    </xf>
    <xf numFmtId="2" fontId="15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 indent="1"/>
    </xf>
    <xf numFmtId="0" fontId="0" fillId="20" borderId="1" xfId="0" applyFill="1" applyBorder="1"/>
    <xf numFmtId="0" fontId="21" fillId="0" borderId="0" xfId="0" applyFont="1" applyAlignment="1">
      <alignment horizontal="left" vertical="center"/>
    </xf>
    <xf numFmtId="0" fontId="0" fillId="22" borderId="1" xfId="0" applyFill="1" applyBorder="1"/>
    <xf numFmtId="0" fontId="0" fillId="23" borderId="1" xfId="0" applyFill="1" applyBorder="1"/>
    <xf numFmtId="0" fontId="22" fillId="0" borderId="0" xfId="0" applyFont="1" applyAlignment="1">
      <alignment horizontal="left" vertical="center" wrapText="1" indent="1"/>
    </xf>
  </cellXfs>
  <cellStyles count="1">
    <cellStyle name="Standard" xfId="0" builtinId="0"/>
  </cellStyles>
  <dxfs count="5">
    <dxf>
      <font>
        <b/>
        <sz val="9"/>
        <color rgb="FFB23A2A"/>
        <name val="Calibri"/>
        <charset val="1"/>
      </font>
    </dxf>
    <dxf>
      <font>
        <b/>
        <sz val="9"/>
        <color rgb="FF2E7D46"/>
        <name val="Calibri"/>
        <charset val="1"/>
      </font>
    </dxf>
    <dxf>
      <font>
        <b/>
        <sz val="11"/>
        <color rgb="FF2E7D46"/>
        <name val="Calibri"/>
        <charset val="1"/>
      </font>
      <fill>
        <patternFill>
          <bgColor rgb="FFE5F1E6"/>
        </patternFill>
      </fill>
    </dxf>
    <dxf>
      <font>
        <b/>
        <sz val="11"/>
        <color rgb="FF95701A"/>
        <name val="Calibri"/>
        <charset val="1"/>
      </font>
      <fill>
        <patternFill>
          <bgColor rgb="FFFBF0D6"/>
        </patternFill>
      </fill>
    </dxf>
    <dxf>
      <font>
        <b/>
        <sz val="11"/>
        <color rgb="FFB23A2A"/>
        <name val="Calibri"/>
        <charset val="1"/>
      </font>
      <fill>
        <patternFill>
          <bgColor rgb="FFF7E0D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5701A"/>
      <rgbColor rgb="FF800080"/>
      <rgbColor rgb="FF1C8C82"/>
      <rgbColor rgb="FFEDF1F2"/>
      <rgbColor rgb="FF6E7A7E"/>
      <rgbColor rgb="FF9999FF"/>
      <rgbColor rgb="FFC0567A"/>
      <rgbColor rgb="FFFBF0D6"/>
      <rgbColor rgb="FFE4F0F8"/>
      <rgbColor rgb="FF660066"/>
      <rgbColor rgb="FFE0785C"/>
      <rgbColor rgb="FF4C5CA8"/>
      <rgbColor rgb="FFD8E0E2"/>
      <rgbColor rgb="FF000080"/>
      <rgbColor rgb="FFFF00FF"/>
      <rgbColor rgb="FFFFFF00"/>
      <rgbColor rgb="FF00FFFF"/>
      <rgbColor rgb="FF800080"/>
      <rgbColor rgb="FF800000"/>
      <rgbColor rgb="FF2E7D46"/>
      <rgbColor rgb="FF0000FF"/>
      <rgbColor rgb="FF00CCFF"/>
      <rgbColor rgb="FFE5F1E6"/>
      <rgbColor rgb="FFE3ECEE"/>
      <rgbColor rgb="FFFDECE6"/>
      <rgbColor rgb="FFF2F5F6"/>
      <rgbColor rgb="FFF6F8F8"/>
      <rgbColor rgb="FFCC99FF"/>
      <rgbColor rgb="FFF7E0DB"/>
      <rgbColor rgb="FF2E86C1"/>
      <rgbColor rgb="FF33CCCC"/>
      <rgbColor rgb="FF99CC00"/>
      <rgbColor rgb="FFFFCC00"/>
      <rgbColor rgb="FFD2951F"/>
      <rgbColor rgb="FFFF6600"/>
      <rgbColor rgb="FF7E5AA2"/>
      <rgbColor rgb="FF969696"/>
      <rgbColor rgb="FF26424A"/>
      <rgbColor rgb="FF4E9A51"/>
      <rgbColor rgb="FF003300"/>
      <rgbColor rgb="FF333300"/>
      <rgbColor rgb="FFB23A2A"/>
      <rgbColor rgb="FF993366"/>
      <rgbColor rgb="FF33565F"/>
      <rgbColor rgb="FF25303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28"/>
  <sheetViews>
    <sheetView showGridLines="0" tabSelected="1" zoomScaleNormal="10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L8" sqref="L8"/>
    </sheetView>
  </sheetViews>
  <sheetFormatPr baseColWidth="10" defaultColWidth="8.7109375" defaultRowHeight="15" x14ac:dyDescent="0.25"/>
  <cols>
    <col min="1" max="1" width="1.85546875" customWidth="1"/>
    <col min="2" max="2" width="4.5703125" customWidth="1"/>
    <col min="3" max="3" width="20" customWidth="1"/>
    <col min="4" max="6" width="9.5703125" customWidth="1"/>
    <col min="7" max="7" width="11" customWidth="1"/>
    <col min="8" max="8" width="12" customWidth="1"/>
    <col min="9" max="9" width="10" customWidth="1"/>
    <col min="10" max="10" width="9.5703125" customWidth="1"/>
    <col min="11" max="11" width="13" customWidth="1"/>
    <col min="12" max="12" width="22" customWidth="1"/>
    <col min="13" max="13" width="1.5703125" customWidth="1"/>
  </cols>
  <sheetData>
    <row r="2" spans="2:12" ht="15.75" customHeight="1" x14ac:dyDescent="0.25">
      <c r="B2" s="14" t="s">
        <v>0</v>
      </c>
      <c r="C2" s="14"/>
      <c r="D2" s="14"/>
      <c r="E2" s="14"/>
      <c r="F2" s="14"/>
      <c r="G2" s="14"/>
      <c r="H2" s="14"/>
      <c r="I2" s="13" t="s">
        <v>46</v>
      </c>
      <c r="J2" s="13"/>
      <c r="K2" s="13"/>
      <c r="L2" s="13"/>
    </row>
    <row r="3" spans="2:12" ht="18" customHeight="1" x14ac:dyDescent="0.25">
      <c r="B3" s="14"/>
      <c r="C3" s="14"/>
      <c r="D3" s="14"/>
      <c r="E3" s="14"/>
      <c r="F3" s="14"/>
      <c r="G3" s="14"/>
      <c r="H3" s="14"/>
      <c r="I3" s="13"/>
      <c r="J3" s="13"/>
      <c r="K3" s="13"/>
      <c r="L3" s="13"/>
    </row>
    <row r="4" spans="2:12" ht="18" customHeight="1" x14ac:dyDescent="0.25">
      <c r="B4" s="12" t="s">
        <v>1</v>
      </c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4.5" customHeight="1" x14ac:dyDescent="0.25">
      <c r="B5" s="15"/>
      <c r="C5" s="16"/>
      <c r="D5" s="17"/>
      <c r="E5" s="18"/>
      <c r="F5" s="19"/>
      <c r="G5" s="20"/>
      <c r="H5" s="21"/>
      <c r="I5" s="22"/>
      <c r="J5" s="23"/>
      <c r="K5" s="24"/>
      <c r="L5" s="25"/>
    </row>
    <row r="7" spans="2:12" ht="19.5" customHeight="1" x14ac:dyDescent="0.25">
      <c r="B7" s="26" t="s">
        <v>2</v>
      </c>
      <c r="C7" s="11" t="s">
        <v>3</v>
      </c>
      <c r="D7" s="11"/>
      <c r="E7" s="26" t="s">
        <v>4</v>
      </c>
      <c r="F7" s="27" t="s">
        <v>5</v>
      </c>
      <c r="G7" s="26" t="s">
        <v>6</v>
      </c>
      <c r="H7" s="27" t="s">
        <v>7</v>
      </c>
      <c r="I7" s="26" t="s">
        <v>8</v>
      </c>
      <c r="J7" s="27" t="s">
        <v>9</v>
      </c>
      <c r="K7" s="28" t="s">
        <v>10</v>
      </c>
      <c r="L7" s="29">
        <v>46417</v>
      </c>
    </row>
    <row r="9" spans="2:12" ht="30" customHeight="1" x14ac:dyDescent="0.25">
      <c r="B9" s="30" t="s">
        <v>11</v>
      </c>
      <c r="C9" s="30" t="s">
        <v>12</v>
      </c>
      <c r="D9" s="30" t="s">
        <v>13</v>
      </c>
      <c r="E9" s="30" t="s">
        <v>14</v>
      </c>
      <c r="F9" s="30" t="s">
        <v>15</v>
      </c>
      <c r="G9" s="30" t="s">
        <v>16</v>
      </c>
      <c r="H9" s="30" t="s">
        <v>17</v>
      </c>
      <c r="I9" s="30" t="s">
        <v>18</v>
      </c>
      <c r="J9" s="30" t="s">
        <v>19</v>
      </c>
      <c r="K9" s="30" t="s">
        <v>20</v>
      </c>
      <c r="L9" s="30" t="s">
        <v>21</v>
      </c>
    </row>
    <row r="10" spans="2:12" ht="15" customHeight="1" x14ac:dyDescent="0.25">
      <c r="B10" s="31"/>
      <c r="C10" s="32" t="s">
        <v>22</v>
      </c>
      <c r="D10" s="33">
        <v>2</v>
      </c>
      <c r="E10" s="33">
        <v>2</v>
      </c>
      <c r="F10" s="33">
        <v>2</v>
      </c>
      <c r="G10" s="33">
        <v>1</v>
      </c>
      <c r="H10" s="33">
        <v>1</v>
      </c>
      <c r="I10" s="34"/>
      <c r="J10" s="34"/>
      <c r="K10" s="34"/>
      <c r="L10" s="34"/>
    </row>
    <row r="11" spans="2:12" ht="18.75" customHeight="1" x14ac:dyDescent="0.25">
      <c r="B11" s="35">
        <v>1</v>
      </c>
      <c r="C11" s="36" t="s">
        <v>23</v>
      </c>
      <c r="D11" s="37">
        <v>2</v>
      </c>
      <c r="E11" s="37">
        <v>3</v>
      </c>
      <c r="F11" s="37">
        <v>2</v>
      </c>
      <c r="G11" s="37">
        <v>2</v>
      </c>
      <c r="H11" s="37">
        <v>3</v>
      </c>
      <c r="I11" s="38">
        <f t="shared" ref="I11:I20" si="0">IFERROR(SUMPRODUCT($D$10:$H$10,D11:H11)/SUMPRODUCT($D$10:$H$10,--(D11:H11&lt;&gt;"")),"")</f>
        <v>2.375</v>
      </c>
      <c r="J11" s="37">
        <v>2.5</v>
      </c>
      <c r="K11" s="39" t="str">
        <f t="shared" ref="K11:K20" si="1">IF(I11="","",IF(J11="","—",IF(I11&lt;=J11,"Ziel erreicht","unter Ziel")))</f>
        <v>Ziel erreicht</v>
      </c>
      <c r="L11" s="40" t="s">
        <v>24</v>
      </c>
    </row>
    <row r="12" spans="2:12" ht="18.75" customHeight="1" x14ac:dyDescent="0.25">
      <c r="B12" s="41">
        <v>2</v>
      </c>
      <c r="C12" s="42" t="s">
        <v>25</v>
      </c>
      <c r="D12" s="37">
        <v>5</v>
      </c>
      <c r="E12" s="37">
        <v>4</v>
      </c>
      <c r="F12" s="37">
        <v>5</v>
      </c>
      <c r="G12" s="37">
        <v>4</v>
      </c>
      <c r="H12" s="37">
        <v>5</v>
      </c>
      <c r="I12" s="43">
        <f t="shared" si="0"/>
        <v>4.625</v>
      </c>
      <c r="J12" s="37">
        <v>4</v>
      </c>
      <c r="K12" s="44" t="str">
        <f t="shared" si="1"/>
        <v>unter Ziel</v>
      </c>
      <c r="L12" s="40" t="s">
        <v>26</v>
      </c>
    </row>
    <row r="13" spans="2:12" ht="18.75" customHeight="1" x14ac:dyDescent="0.25">
      <c r="B13" s="45">
        <v>3</v>
      </c>
      <c r="C13" s="36" t="s">
        <v>27</v>
      </c>
      <c r="D13" s="37">
        <v>2</v>
      </c>
      <c r="E13" s="37">
        <v>2</v>
      </c>
      <c r="F13" s="37">
        <v>1</v>
      </c>
      <c r="G13" s="37">
        <v>2</v>
      </c>
      <c r="H13" s="37">
        <v>2</v>
      </c>
      <c r="I13" s="38">
        <f t="shared" si="0"/>
        <v>1.75</v>
      </c>
      <c r="J13" s="37">
        <v>2</v>
      </c>
      <c r="K13" s="39" t="str">
        <f t="shared" si="1"/>
        <v>Ziel erreicht</v>
      </c>
      <c r="L13" s="40" t="s">
        <v>28</v>
      </c>
    </row>
    <row r="14" spans="2:12" ht="18.75" customHeight="1" x14ac:dyDescent="0.25">
      <c r="B14" s="46">
        <v>4</v>
      </c>
      <c r="C14" s="42" t="s">
        <v>29</v>
      </c>
      <c r="D14" s="37">
        <v>3</v>
      </c>
      <c r="E14" s="37">
        <v>2</v>
      </c>
      <c r="F14" s="37"/>
      <c r="G14" s="37">
        <v>3</v>
      </c>
      <c r="H14" s="37">
        <v>2</v>
      </c>
      <c r="I14" s="43">
        <f t="shared" si="0"/>
        <v>2.5</v>
      </c>
      <c r="J14" s="37">
        <v>2.5</v>
      </c>
      <c r="K14" s="44" t="str">
        <f t="shared" si="1"/>
        <v>Ziel erreicht</v>
      </c>
      <c r="L14" s="40" t="s">
        <v>30</v>
      </c>
    </row>
    <row r="15" spans="2:12" ht="18.75" customHeight="1" x14ac:dyDescent="0.25">
      <c r="B15" s="47">
        <v>5</v>
      </c>
      <c r="C15" s="36" t="s">
        <v>31</v>
      </c>
      <c r="D15" s="37">
        <v>3</v>
      </c>
      <c r="E15" s="37">
        <v>4</v>
      </c>
      <c r="F15" s="37"/>
      <c r="G15" s="37">
        <v>3</v>
      </c>
      <c r="H15" s="37">
        <v>3</v>
      </c>
      <c r="I15" s="38">
        <f t="shared" si="0"/>
        <v>3.3333333333333335</v>
      </c>
      <c r="J15" s="37">
        <v>3</v>
      </c>
      <c r="K15" s="39" t="str">
        <f t="shared" si="1"/>
        <v>unter Ziel</v>
      </c>
      <c r="L15" s="40"/>
    </row>
    <row r="16" spans="2:12" ht="18.75" customHeight="1" x14ac:dyDescent="0.25">
      <c r="B16" s="48">
        <v>6</v>
      </c>
      <c r="C16" s="42" t="s">
        <v>32</v>
      </c>
      <c r="D16" s="37">
        <v>2</v>
      </c>
      <c r="E16" s="37">
        <v>3</v>
      </c>
      <c r="F16" s="37"/>
      <c r="G16" s="37">
        <v>2</v>
      </c>
      <c r="H16" s="37"/>
      <c r="I16" s="43">
        <f t="shared" si="0"/>
        <v>2.4</v>
      </c>
      <c r="J16" s="37">
        <v>2.5</v>
      </c>
      <c r="K16" s="44" t="str">
        <f t="shared" si="1"/>
        <v>Ziel erreicht</v>
      </c>
      <c r="L16" s="40"/>
    </row>
    <row r="17" spans="2:12" ht="18.75" customHeight="1" x14ac:dyDescent="0.25">
      <c r="B17" s="49">
        <v>7</v>
      </c>
      <c r="C17" s="36" t="s">
        <v>33</v>
      </c>
      <c r="D17" s="37">
        <v>1</v>
      </c>
      <c r="E17" s="37"/>
      <c r="F17" s="37"/>
      <c r="G17" s="37">
        <v>2</v>
      </c>
      <c r="H17" s="37">
        <v>1</v>
      </c>
      <c r="I17" s="38">
        <f t="shared" si="0"/>
        <v>1.25</v>
      </c>
      <c r="J17" s="37">
        <v>2</v>
      </c>
      <c r="K17" s="39" t="str">
        <f t="shared" si="1"/>
        <v>Ziel erreicht</v>
      </c>
      <c r="L17" s="40" t="s">
        <v>34</v>
      </c>
    </row>
    <row r="18" spans="2:12" ht="18.75" customHeight="1" x14ac:dyDescent="0.25">
      <c r="B18" s="50">
        <v>8</v>
      </c>
      <c r="C18" s="42" t="s">
        <v>35</v>
      </c>
      <c r="D18" s="37">
        <v>2</v>
      </c>
      <c r="E18" s="37"/>
      <c r="F18" s="37"/>
      <c r="G18" s="37">
        <v>1</v>
      </c>
      <c r="H18" s="37">
        <v>2</v>
      </c>
      <c r="I18" s="43">
        <f t="shared" si="0"/>
        <v>1.75</v>
      </c>
      <c r="J18" s="37">
        <v>2</v>
      </c>
      <c r="K18" s="44" t="str">
        <f t="shared" si="1"/>
        <v>Ziel erreicht</v>
      </c>
      <c r="L18" s="40"/>
    </row>
    <row r="19" spans="2:12" ht="18.75" customHeight="1" x14ac:dyDescent="0.25">
      <c r="B19" s="51"/>
      <c r="C19" s="52"/>
      <c r="D19" s="53"/>
      <c r="E19" s="53"/>
      <c r="F19" s="53"/>
      <c r="G19" s="53"/>
      <c r="H19" s="53"/>
      <c r="I19" s="38" t="str">
        <f t="shared" si="0"/>
        <v/>
      </c>
      <c r="J19" s="53"/>
      <c r="K19" s="39" t="str">
        <f t="shared" si="1"/>
        <v/>
      </c>
      <c r="L19" s="54"/>
    </row>
    <row r="20" spans="2:12" ht="18.75" customHeight="1" x14ac:dyDescent="0.25">
      <c r="B20" s="55"/>
      <c r="C20" s="56"/>
      <c r="D20" s="53"/>
      <c r="E20" s="53"/>
      <c r="F20" s="53"/>
      <c r="G20" s="53"/>
      <c r="H20" s="53"/>
      <c r="I20" s="43" t="str">
        <f t="shared" si="0"/>
        <v/>
      </c>
      <c r="J20" s="53"/>
      <c r="K20" s="44" t="str">
        <f t="shared" si="1"/>
        <v/>
      </c>
      <c r="L20" s="54"/>
    </row>
    <row r="21" spans="2:12" ht="21.75" customHeight="1" x14ac:dyDescent="0.25">
      <c r="B21" s="57"/>
      <c r="C21" s="58" t="s">
        <v>36</v>
      </c>
      <c r="D21" s="57"/>
      <c r="E21" s="57"/>
      <c r="F21" s="57"/>
      <c r="G21" s="57"/>
      <c r="H21" s="57"/>
      <c r="I21" s="59">
        <f>IFERROR(AVERAGE(I11:I20),"")</f>
        <v>2.4979166666666668</v>
      </c>
      <c r="J21" s="57"/>
      <c r="K21" s="60" t="str">
        <f>IFERROR(CHOOSE(ROUND(I21,0),"sehr gut","gut","befriedigend","ausreichend","mangelhaft","ungenügend"),"")</f>
        <v>gut</v>
      </c>
      <c r="L21" s="57"/>
    </row>
    <row r="23" spans="2:12" ht="15" customHeight="1" x14ac:dyDescent="0.25">
      <c r="B23" s="10" t="s">
        <v>37</v>
      </c>
      <c r="C23" s="10"/>
      <c r="D23" s="10"/>
      <c r="E23" s="9" t="s">
        <v>38</v>
      </c>
      <c r="F23" s="9"/>
      <c r="G23" s="9"/>
      <c r="H23" s="8" t="s">
        <v>39</v>
      </c>
      <c r="I23" s="8"/>
      <c r="J23" s="7" t="s">
        <v>40</v>
      </c>
      <c r="K23" s="7"/>
      <c r="L23" s="7"/>
    </row>
    <row r="24" spans="2:12" ht="25.5" customHeight="1" x14ac:dyDescent="0.25">
      <c r="B24" s="6">
        <f>IF(I21="","–",I21)</f>
        <v>2.4979166666666668</v>
      </c>
      <c r="C24" s="6"/>
      <c r="D24" s="6"/>
      <c r="E24" s="5">
        <f>COUNT(D11:H20)</f>
        <v>32</v>
      </c>
      <c r="F24" s="5"/>
      <c r="G24" s="5"/>
      <c r="H24" s="4" t="str">
        <f>IFERROR(INDEX(C11:C20,MATCH(MIN(I11:I20),I11:I20,0)),"–")</f>
        <v>Kunst</v>
      </c>
      <c r="I24" s="4"/>
      <c r="J24" s="3">
        <f>COUNTIF(I11:I20,"&gt;4")</f>
        <v>1</v>
      </c>
      <c r="K24" s="3"/>
      <c r="L24" s="3"/>
    </row>
    <row r="25" spans="2:12" ht="15.75" customHeight="1" x14ac:dyDescent="0.25">
      <c r="B25" s="2" t="str">
        <f>IF(I21="","",("Notenschnitt entspricht Note "&amp;ROUND(I21,0)&amp;" – "&amp;CHOOSE(ROUND(I21,0),"sehr gut","gut","befriedigend","ausreichend","mangelhaft","ungenügend")))</f>
        <v>Notenschnitt entspricht Note 2 – gut</v>
      </c>
      <c r="C25" s="2"/>
      <c r="D25" s="2"/>
      <c r="H25" s="1" t="str">
        <f>IFERROR("Schwächstes Fach: "&amp;INDEX(C11:C20,MATCH(MAX(I11:I20),I11:I20,0)),"")</f>
        <v>Schwächstes Fach: Mathematik</v>
      </c>
      <c r="I25" s="1"/>
      <c r="J25" s="1"/>
      <c r="K25" s="1"/>
      <c r="L25" s="1"/>
    </row>
    <row r="27" spans="2:12" ht="15.75" customHeight="1" x14ac:dyDescent="0.25">
      <c r="B27" s="61" t="s">
        <v>41</v>
      </c>
      <c r="D27" s="62"/>
      <c r="E27" s="63" t="s">
        <v>42</v>
      </c>
      <c r="G27" s="64"/>
      <c r="H27" s="63" t="s">
        <v>43</v>
      </c>
      <c r="J27" s="65"/>
      <c r="K27" s="63" t="s">
        <v>44</v>
      </c>
    </row>
    <row r="28" spans="2:12" ht="21.75" customHeight="1" x14ac:dyDescent="0.25">
      <c r="B28" s="66" t="s">
        <v>45</v>
      </c>
      <c r="C28" s="66"/>
      <c r="D28" s="66"/>
      <c r="E28" s="66"/>
      <c r="F28" s="66"/>
      <c r="G28" s="66"/>
      <c r="H28" s="66"/>
      <c r="I28" s="66"/>
      <c r="J28" s="66"/>
      <c r="K28" s="66"/>
      <c r="L28" s="66"/>
    </row>
  </sheetData>
  <mergeCells count="15">
    <mergeCell ref="B28:L28"/>
    <mergeCell ref="B24:D24"/>
    <mergeCell ref="E24:G24"/>
    <mergeCell ref="H24:I24"/>
    <mergeCell ref="J24:L24"/>
    <mergeCell ref="B25:D25"/>
    <mergeCell ref="H25:L25"/>
    <mergeCell ref="B2:H3"/>
    <mergeCell ref="I2:L3"/>
    <mergeCell ref="B4:L4"/>
    <mergeCell ref="C7:D7"/>
    <mergeCell ref="B23:D23"/>
    <mergeCell ref="E23:G23"/>
    <mergeCell ref="H23:I23"/>
    <mergeCell ref="J23:L23"/>
  </mergeCells>
  <conditionalFormatting sqref="I11:I20">
    <cfRule type="expression" dxfId="4" priority="2">
      <formula>AND($I11&lt;&gt;"",$I11&gt;4)</formula>
    </cfRule>
    <cfRule type="expression" dxfId="3" priority="3">
      <formula>AND($I11&lt;&gt;"",$I11&gt;2.5,$I11&lt;=4)</formula>
    </cfRule>
    <cfRule type="expression" dxfId="2" priority="4">
      <formula>AND($I11&lt;&gt;"",$I11&lt;=2.5)</formula>
    </cfRule>
  </conditionalFormatting>
  <conditionalFormatting sqref="K11:K20">
    <cfRule type="expression" dxfId="1" priority="5">
      <formula>$K11="Ziel erreicht"</formula>
    </cfRule>
    <cfRule type="expression" dxfId="0" priority="6">
      <formula>$K11="unter Ziel"</formula>
    </cfRule>
  </conditionalFormatting>
  <dataValidations count="3">
    <dataValidation type="decimal" allowBlank="1" showErrorMessage="1" errorTitle="Ungültige Note" error="Bitte eine Note zwischen 1 und 6 eingeben." sqref="D11:H20" xr:uid="{00000000-0002-0000-0000-000000000000}">
      <formula1>1</formula1>
      <formula2>6</formula2>
    </dataValidation>
    <dataValidation type="decimal" allowBlank="1" sqref="J11:J20" xr:uid="{00000000-0002-0000-0000-000001000000}">
      <formula1>1</formula1>
      <formula2>6</formula2>
    </dataValidation>
    <dataValidation type="whole" allowBlank="1" sqref="D10:H10" xr:uid="{00000000-0002-0000-0000-000002000000}">
      <formula1>1</formula1>
      <formula2>9</formula2>
    </dataValidation>
  </dataValidations>
  <pageMargins left="0.3" right="0.3" top="0.4" bottom="0.4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Notenübersicht</vt:lpstr>
      <vt:lpstr>Notenübersicht!Druckbereich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2026-08-02T14:58:14Z</dcterms:created>
  <dcterms:modified xsi:type="dcterms:W3CDTF">2026-08-02T15:56:52Z</dcterms:modified>
  <dc:language>en-US</dc:language>
</cp:coreProperties>
</file>