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urnierpla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<sst xmlns="http://schemas.openxmlformats.org/spreadsheetml/2006/main" count="72" uniqueCount="48">
  <si>
    <t xml:space="preserve">TURNIERPLAN</t>
  </si>
  <si>
    <t xml:space="preserve">Gruppenturnier  ·  4 Mannschaften  ·  Jeder gegen Jeden  ·  Saison 2026</t>
  </si>
  <si>
    <t xml:space="preserve">Turniername</t>
  </si>
  <si>
    <t xml:space="preserve">Herbst-Cup 2026</t>
  </si>
  <si>
    <t xml:space="preserve">MANNSCHAFTEN</t>
  </si>
  <si>
    <t xml:space="preserve">Datum</t>
  </si>
  <si>
    <t xml:space="preserve">26.09.2026</t>
  </si>
  <si>
    <t xml:space="preserve">Adler</t>
  </si>
  <si>
    <t xml:space="preserve">Austragungsort</t>
  </si>
  <si>
    <t xml:space="preserve">Sportpark Nord</t>
  </si>
  <si>
    <t xml:space="preserve">Panther</t>
  </si>
  <si>
    <t xml:space="preserve">Modus</t>
  </si>
  <si>
    <t xml:space="preserve">Jeder gegen Jeden</t>
  </si>
  <si>
    <t xml:space="preserve">Kometen</t>
  </si>
  <si>
    <t xml:space="preserve">Spiele gesamt</t>
  </si>
  <si>
    <t xml:space="preserve">Haie</t>
  </si>
  <si>
    <t xml:space="preserve">Hinweis: Nur die weißen Felder ausfüllen (Ergebnisse, Zeiten). Tabelle, Platzierung und Sieger berechnen sich automatisch.</t>
  </si>
  <si>
    <t xml:space="preserve">SPIELPLAN</t>
  </si>
  <si>
    <t xml:space="preserve">Nr.</t>
  </si>
  <si>
    <t xml:space="preserve">Spieltag</t>
  </si>
  <si>
    <t xml:space="preserve">Uhrzeit</t>
  </si>
  <si>
    <t xml:space="preserve">Feld</t>
  </si>
  <si>
    <t xml:space="preserve">Heim</t>
  </si>
  <si>
    <t xml:space="preserve">Ergebnis</t>
  </si>
  <si>
    <t xml:space="preserve">Gast</t>
  </si>
  <si>
    <t xml:space="preserve">1. Spieltag</t>
  </si>
  <si>
    <t xml:space="preserve">10:00</t>
  </si>
  <si>
    <t xml:space="preserve">Feld 1</t>
  </si>
  <si>
    <t xml:space="preserve">:</t>
  </si>
  <si>
    <t xml:space="preserve">Feld 2</t>
  </si>
  <si>
    <t xml:space="preserve">2. Spieltag</t>
  </si>
  <si>
    <t xml:space="preserve">11:00</t>
  </si>
  <si>
    <t xml:space="preserve">3. Spieltag</t>
  </si>
  <si>
    <t xml:space="preserve">12:00</t>
  </si>
  <si>
    <t xml:space="preserve">TABELLE  ·  Rangliste</t>
  </si>
  <si>
    <t xml:space="preserve">Platz</t>
  </si>
  <si>
    <t xml:space="preserve">Mannschaft</t>
  </si>
  <si>
    <t xml:space="preserve">Sp</t>
  </si>
  <si>
    <t xml:space="preserve">S</t>
  </si>
  <si>
    <t xml:space="preserve">U</t>
  </si>
  <si>
    <t xml:space="preserve">N</t>
  </si>
  <si>
    <t xml:space="preserve">T</t>
  </si>
  <si>
    <t xml:space="preserve">GT</t>
  </si>
  <si>
    <t xml:space="preserve">Diff</t>
  </si>
  <si>
    <t xml:space="preserve">Pkt</t>
  </si>
  <si>
    <t xml:space="preserve">Sp = Spiele   ·   S = Siege   ·   U = Unentschieden   ·   N = Niederlagen   ·   T = Tore   ·   GT = Gegentore   ·   Diff = Tordifferenz   ·   Pkt = Punkte (Sieg 3, Unentschieden 1)</t>
  </si>
  <si>
    <t xml:space="preserve">TURNIERSIEGER</t>
  </si>
  <si>
    <t xml:space="preserve">Modus Jeder-gegen-Jeden: 4 Mannschaften, 6 Begegnungen, 3 Spieltage. Reihenfolge bei Punktgleichheit: Tordifferenz, dann erzielte Tore.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</si>
</sst>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\+0;\-0;0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FFFFFF"/>
      <name val="Calibri"/>
      <family val="0"/>
      <charset val="1"/>
    </font>
    <font>
      <b val="true"/>
      <sz val="10"/>
      <color rgb="FF1F2B4D"/>
      <name val="Calibri"/>
      <family val="0"/>
      <charset val="1"/>
    </font>
    <font>
      <sz val="11"/>
      <color rgb="FF1F5FA8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1"/>
      <color rgb="FF1F5FA8"/>
      <name val="Calibri"/>
      <family val="0"/>
      <charset val="1"/>
    </font>
    <font>
      <sz val="11"/>
      <color rgb="FF5B6473"/>
      <name val="Calibri"/>
      <family val="0"/>
      <charset val="1"/>
    </font>
    <font>
      <i val="true"/>
      <sz val="9.5"/>
      <color rgb="FF5B6473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sz val="10"/>
      <color rgb="FF5B6473"/>
      <name val="Calibri"/>
      <family val="0"/>
      <charset val="1"/>
    </font>
    <font>
      <b val="true"/>
      <sz val="10.5"/>
      <color rgb="FF1F2B4D"/>
      <name val="Calibri"/>
      <family val="0"/>
      <charset val="1"/>
    </font>
    <font>
      <b val="true"/>
      <sz val="12"/>
      <color rgb="FF1F2B4D"/>
      <name val="Calibri"/>
      <family val="0"/>
      <charset val="1"/>
    </font>
    <font>
      <b val="true"/>
      <sz val="12"/>
      <color rgb="FF5B6473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11"/>
      <color rgb="FF1F2B4D"/>
      <name val="Calibri"/>
      <family val="0"/>
      <charset val="1"/>
    </font>
    <font>
      <sz val="11"/>
      <color rgb="FF1A1A1A"/>
      <name val="Calibri"/>
      <family val="0"/>
      <charset val="1"/>
    </font>
    <font>
      <b val="true"/>
      <sz val="11"/>
      <color rgb="FF1A1A1A"/>
      <name val="Calibri"/>
      <family val="0"/>
      <charset val="1"/>
    </font>
    <font>
      <b val="true"/>
      <sz val="12"/>
      <color rgb="FFEA7317"/>
      <name val="Calibri"/>
      <family val="0"/>
      <charset val="1"/>
    </font>
    <font>
      <i val="true"/>
      <sz val="9"/>
      <color rgb="FF5B6473"/>
      <name val="Calibri"/>
      <family val="0"/>
      <charset val="1"/>
    </font>
    <font>
      <b val="true"/>
      <sz val="14"/>
      <color rgb="FFFFFFFF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2B3A67"/>
        <bgColor rgb="FF1F2B4D"/>
      </patternFill>
    </fill>
    <fill>
      <patternFill patternType="solid">
        <fgColor rgb="FF1F2B4D"/>
        <bgColor rgb="FF2B3A67"/>
      </patternFill>
    </fill>
    <fill>
      <patternFill patternType="solid">
        <fgColor rgb="FFEFF2F8"/>
        <bgColor rgb="FFEEF1F8"/>
      </patternFill>
    </fill>
    <fill>
      <patternFill patternType="solid">
        <fgColor rgb="FFEA7317"/>
        <bgColor rgb="FFFF9900"/>
      </patternFill>
    </fill>
    <fill>
      <patternFill patternType="solid">
        <fgColor rgb="FFFFFFFF"/>
        <bgColor rgb="FFF5F6FA"/>
      </patternFill>
    </fill>
    <fill>
      <patternFill patternType="solid">
        <fgColor rgb="FFEEF1F8"/>
        <bgColor rgb="FFEFF2F8"/>
      </patternFill>
    </fill>
    <fill>
      <patternFill patternType="solid">
        <fgColor rgb="FFE4E8F2"/>
        <bgColor rgb="FFEEF1F8"/>
      </patternFill>
    </fill>
    <fill>
      <patternFill patternType="solid">
        <fgColor rgb="FFF5F6FA"/>
        <bgColor rgb="FFEFF2F8"/>
      </patternFill>
    </fill>
    <fill>
      <patternFill patternType="solid">
        <fgColor rgb="FFFBE7D2"/>
        <bgColor rgb="FFEEF1F8"/>
      </patternFill>
    </fill>
    <fill>
      <patternFill patternType="solid">
        <fgColor rgb="FFF4C430"/>
        <bgColor rgb="FFFF99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9CFDD"/>
      </bottom>
      <diagonal/>
    </border>
    <border diagonalUp="false" diagonalDown="false">
      <left style="thin">
        <color rgb="FFC9CFDD"/>
      </left>
      <right style="thin">
        <color rgb="FFC9CFDD"/>
      </right>
      <top style="thin">
        <color rgb="FFC9CFDD"/>
      </top>
      <bottom style="thin">
        <color rgb="FFC9CF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7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0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Calibri"/>
        <charset val="1"/>
        <family val="0"/>
        <b val="1"/>
        <color rgb="FF1F2B4D"/>
        <sz val="12"/>
      </font>
      <fill>
        <patternFill>
          <bgColor rgb="FFF4C430"/>
        </patternFill>
      </fill>
    </dxf>
    <dxf>
      <font>
        <name val="Calibri"/>
        <charset val="1"/>
        <family val="0"/>
        <b val="1"/>
        <color rgb="FF1F2B4D"/>
        <sz val="12"/>
      </font>
      <fill>
        <patternFill>
          <bgColor rgb="FFD9DEE6"/>
        </patternFill>
      </fill>
    </dxf>
    <dxf>
      <font>
        <name val="Calibri"/>
        <charset val="1"/>
        <family val="0"/>
        <b val="1"/>
        <color rgb="FF1F2B4D"/>
        <sz val="12"/>
      </font>
      <fill>
        <patternFill>
          <bgColor rgb="FFE9C9A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EE6"/>
      <rgbColor rgb="FF808080"/>
      <rgbColor rgb="FF9999FF"/>
      <rgbColor rgb="FF993366"/>
      <rgbColor rgb="FFF5F6FA"/>
      <rgbColor rgb="FFEEF1F8"/>
      <rgbColor rgb="FF660066"/>
      <rgbColor rgb="FFFF8080"/>
      <rgbColor rgb="FF1F5FA8"/>
      <rgbColor rgb="FFC9CF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F2F8"/>
      <rgbColor rgb="FFE4E8F2"/>
      <rgbColor rgb="FFFBE7D2"/>
      <rgbColor rgb="FF99CCFF"/>
      <rgbColor rgb="FFFF99CC"/>
      <rgbColor rgb="FFCC99FF"/>
      <rgbColor rgb="FFE9C9A8"/>
      <rgbColor rgb="FF3366FF"/>
      <rgbColor rgb="FF33CCCC"/>
      <rgbColor rgb="FF99CC00"/>
      <rgbColor rgb="FFF4C430"/>
      <rgbColor rgb="FFFF9900"/>
      <rgbColor rgb="FFEA7317"/>
      <rgbColor rgb="FF5B6473"/>
      <rgbColor rgb="FF969696"/>
      <rgbColor rgb="FF003366"/>
      <rgbColor rgb="FF339966"/>
      <rgbColor rgb="FF003300"/>
      <rgbColor rgb="FF1A1A1A"/>
      <rgbColor rgb="FF993300"/>
      <rgbColor rgb="FF993366"/>
      <rgbColor rgb="FF2B3A67"/>
      <rgbColor rgb="FF1F2B4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9"/>
    <col collapsed="false" customWidth="true" hidden="false" outlineLevel="0" max="5" min="5" style="0" width="11"/>
    <col collapsed="false" customWidth="true" hidden="false" outlineLevel="0" max="6" min="6" style="0" width="7"/>
    <col collapsed="false" customWidth="true" hidden="false" outlineLevel="0" max="7" min="7" style="0" width="5"/>
    <col collapsed="false" customWidth="true" hidden="false" outlineLevel="0" max="8" min="8" style="0" width="7"/>
    <col collapsed="false" customWidth="true" hidden="false" outlineLevel="0" max="9" min="9" style="0" width="11"/>
    <col collapsed="false" customWidth="true" hidden="false" outlineLevel="0" max="10" min="10" style="0" width="8"/>
  </cols>
  <sheetData>
    <row r="1" customFormat="false" ht="37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7.5" hidden="false" customHeight="true" outlineLevel="0" collapsed="false"/>
    <row r="4" customFormat="false" ht="19.5" hidden="false" customHeight="true" outlineLevel="0" collapsed="false">
      <c r="A4" s="3" t="s">
        <v>2</v>
      </c>
      <c r="B4" s="3"/>
      <c r="C4" s="4" t="s">
        <v>3</v>
      </c>
      <c r="D4" s="4"/>
      <c r="F4" s="5" t="s">
        <v>4</v>
      </c>
      <c r="G4" s="5"/>
      <c r="H4" s="5"/>
      <c r="I4" s="5"/>
      <c r="J4" s="5"/>
    </row>
    <row r="5" customFormat="false" ht="19.5" hidden="false" customHeight="true" outlineLevel="0" collapsed="false">
      <c r="A5" s="3" t="s">
        <v>5</v>
      </c>
      <c r="B5" s="3"/>
      <c r="C5" s="4" t="s">
        <v>6</v>
      </c>
      <c r="D5" s="4"/>
      <c r="F5" s="6" t="n">
        <v>1</v>
      </c>
      <c r="G5" s="7" t="s">
        <v>7</v>
      </c>
      <c r="H5" s="7"/>
      <c r="I5" s="7"/>
      <c r="J5" s="7"/>
    </row>
    <row r="6" customFormat="false" ht="19.5" hidden="false" customHeight="true" outlineLevel="0" collapsed="false">
      <c r="A6" s="3" t="s">
        <v>8</v>
      </c>
      <c r="B6" s="3"/>
      <c r="C6" s="4" t="s">
        <v>9</v>
      </c>
      <c r="D6" s="4"/>
      <c r="F6" s="6" t="n">
        <v>2</v>
      </c>
      <c r="G6" s="7" t="s">
        <v>10</v>
      </c>
      <c r="H6" s="7"/>
      <c r="I6" s="7"/>
      <c r="J6" s="7"/>
    </row>
    <row r="7" customFormat="false" ht="19.5" hidden="false" customHeight="true" outlineLevel="0" collapsed="false">
      <c r="A7" s="3" t="s">
        <v>11</v>
      </c>
      <c r="B7" s="3"/>
      <c r="C7" s="4" t="s">
        <v>12</v>
      </c>
      <c r="D7" s="4"/>
      <c r="F7" s="6" t="n">
        <v>3</v>
      </c>
      <c r="G7" s="7" t="s">
        <v>13</v>
      </c>
      <c r="H7" s="7"/>
      <c r="I7" s="7"/>
      <c r="J7" s="7"/>
    </row>
    <row r="8" customFormat="false" ht="19.5" hidden="false" customHeight="true" outlineLevel="0" collapsed="false">
      <c r="A8" s="3" t="s">
        <v>14</v>
      </c>
      <c r="B8" s="3"/>
      <c r="C8" s="8" t="n">
        <v>6</v>
      </c>
      <c r="D8" s="8"/>
      <c r="F8" s="6" t="n">
        <v>4</v>
      </c>
      <c r="G8" s="7" t="s">
        <v>15</v>
      </c>
      <c r="H8" s="7"/>
      <c r="I8" s="7"/>
      <c r="J8" s="7"/>
    </row>
    <row r="9" customFormat="false" ht="7.5" hidden="false" customHeight="true" outlineLevel="0" collapsed="false"/>
    <row r="10" customFormat="false" ht="18" hidden="false" customHeight="true" outlineLevel="0" collapsed="false">
      <c r="A10" s="9" t="s">
        <v>16</v>
      </c>
      <c r="B10" s="9"/>
      <c r="C10" s="9"/>
      <c r="D10" s="9"/>
      <c r="E10" s="9"/>
      <c r="F10" s="9"/>
      <c r="G10" s="9"/>
      <c r="H10" s="9"/>
      <c r="I10" s="9"/>
      <c r="J10" s="9"/>
    </row>
    <row r="11" customFormat="false" ht="24" hidden="false" customHeight="true" outlineLevel="0" collapsed="false">
      <c r="A11" s="10" t="s">
        <v>17</v>
      </c>
      <c r="B11" s="10"/>
      <c r="C11" s="10"/>
      <c r="D11" s="10"/>
      <c r="E11" s="10"/>
      <c r="F11" s="10"/>
      <c r="G11" s="10"/>
      <c r="H11" s="10"/>
      <c r="I11" s="10"/>
      <c r="J11" s="10"/>
    </row>
    <row r="12" customFormat="false" ht="19.5" hidden="false" customHeight="true" outlineLevel="0" collapsed="false">
      <c r="A12" s="11" t="s">
        <v>18</v>
      </c>
      <c r="B12" s="11" t="s">
        <v>19</v>
      </c>
      <c r="C12" s="11" t="s">
        <v>20</v>
      </c>
      <c r="D12" s="11" t="s">
        <v>21</v>
      </c>
      <c r="E12" s="11" t="s">
        <v>22</v>
      </c>
      <c r="F12" s="11" t="s">
        <v>23</v>
      </c>
      <c r="G12" s="11"/>
      <c r="H12" s="11"/>
      <c r="I12" s="11" t="s">
        <v>24</v>
      </c>
      <c r="J12" s="11"/>
    </row>
    <row r="13" customFormat="false" ht="19.5" hidden="false" customHeight="true" outlineLevel="0" collapsed="false">
      <c r="A13" s="12" t="n">
        <v>1</v>
      </c>
      <c r="B13" s="13" t="s">
        <v>25</v>
      </c>
      <c r="C13" s="14" t="s">
        <v>26</v>
      </c>
      <c r="D13" s="14" t="s">
        <v>27</v>
      </c>
      <c r="E13" s="15" t="s">
        <v>7</v>
      </c>
      <c r="F13" s="16" t="n">
        <v>3</v>
      </c>
      <c r="G13" s="17" t="s">
        <v>28</v>
      </c>
      <c r="H13" s="16" t="n">
        <v>1</v>
      </c>
      <c r="I13" s="18" t="s">
        <v>10</v>
      </c>
      <c r="J13" s="18"/>
    </row>
    <row r="14" customFormat="false" ht="19.5" hidden="false" customHeight="true" outlineLevel="0" collapsed="false">
      <c r="A14" s="12" t="n">
        <v>2</v>
      </c>
      <c r="B14" s="13"/>
      <c r="C14" s="14" t="s">
        <v>26</v>
      </c>
      <c r="D14" s="14" t="s">
        <v>29</v>
      </c>
      <c r="E14" s="15" t="s">
        <v>13</v>
      </c>
      <c r="F14" s="16" t="n">
        <v>2</v>
      </c>
      <c r="G14" s="17" t="s">
        <v>28</v>
      </c>
      <c r="H14" s="16" t="n">
        <v>2</v>
      </c>
      <c r="I14" s="18" t="s">
        <v>15</v>
      </c>
      <c r="J14" s="18"/>
    </row>
    <row r="15" customFormat="false" ht="19.5" hidden="false" customHeight="true" outlineLevel="0" collapsed="false">
      <c r="A15" s="19" t="n">
        <v>3</v>
      </c>
      <c r="B15" s="13" t="s">
        <v>30</v>
      </c>
      <c r="C15" s="20" t="s">
        <v>31</v>
      </c>
      <c r="D15" s="20" t="s">
        <v>27</v>
      </c>
      <c r="E15" s="21" t="s">
        <v>7</v>
      </c>
      <c r="F15" s="16" t="n">
        <v>2</v>
      </c>
      <c r="G15" s="22" t="s">
        <v>28</v>
      </c>
      <c r="H15" s="16" t="n">
        <v>0</v>
      </c>
      <c r="I15" s="7" t="s">
        <v>13</v>
      </c>
      <c r="J15" s="7"/>
    </row>
    <row r="16" customFormat="false" ht="19.5" hidden="false" customHeight="true" outlineLevel="0" collapsed="false">
      <c r="A16" s="19" t="n">
        <v>4</v>
      </c>
      <c r="B16" s="13"/>
      <c r="C16" s="20" t="s">
        <v>31</v>
      </c>
      <c r="D16" s="20" t="s">
        <v>29</v>
      </c>
      <c r="E16" s="21" t="s">
        <v>10</v>
      </c>
      <c r="F16" s="16" t="n">
        <v>1</v>
      </c>
      <c r="G16" s="22" t="s">
        <v>28</v>
      </c>
      <c r="H16" s="16" t="n">
        <v>1</v>
      </c>
      <c r="I16" s="7" t="s">
        <v>15</v>
      </c>
      <c r="J16" s="7"/>
    </row>
    <row r="17" customFormat="false" ht="19.5" hidden="false" customHeight="true" outlineLevel="0" collapsed="false">
      <c r="A17" s="12" t="n">
        <v>5</v>
      </c>
      <c r="B17" s="13" t="s">
        <v>32</v>
      </c>
      <c r="C17" s="14" t="s">
        <v>33</v>
      </c>
      <c r="D17" s="14" t="s">
        <v>27</v>
      </c>
      <c r="E17" s="15" t="s">
        <v>7</v>
      </c>
      <c r="F17" s="16" t="n">
        <v>4</v>
      </c>
      <c r="G17" s="17" t="s">
        <v>28</v>
      </c>
      <c r="H17" s="16" t="n">
        <v>2</v>
      </c>
      <c r="I17" s="18" t="s">
        <v>15</v>
      </c>
      <c r="J17" s="18"/>
    </row>
    <row r="18" customFormat="false" ht="19.5" hidden="false" customHeight="true" outlineLevel="0" collapsed="false">
      <c r="A18" s="12" t="n">
        <v>6</v>
      </c>
      <c r="B18" s="13"/>
      <c r="C18" s="14" t="s">
        <v>33</v>
      </c>
      <c r="D18" s="14" t="s">
        <v>29</v>
      </c>
      <c r="E18" s="15" t="s">
        <v>10</v>
      </c>
      <c r="F18" s="16" t="n">
        <v>3</v>
      </c>
      <c r="G18" s="17" t="s">
        <v>28</v>
      </c>
      <c r="H18" s="16" t="n">
        <v>2</v>
      </c>
      <c r="I18" s="18" t="s">
        <v>13</v>
      </c>
      <c r="J18" s="18"/>
    </row>
    <row r="20" customFormat="false" ht="24" hidden="false" customHeight="true" outlineLevel="0" collapsed="false">
      <c r="A20" s="10" t="s">
        <v>34</v>
      </c>
      <c r="B20" s="10"/>
      <c r="C20" s="10"/>
      <c r="D20" s="10"/>
      <c r="E20" s="10"/>
      <c r="F20" s="10"/>
      <c r="G20" s="10"/>
      <c r="H20" s="10"/>
      <c r="I20" s="10"/>
      <c r="J20" s="10"/>
    </row>
    <row r="21" customFormat="false" ht="21.75" hidden="false" customHeight="true" outlineLevel="0" collapsed="false">
      <c r="A21" s="23" t="s">
        <v>35</v>
      </c>
      <c r="B21" s="23" t="s">
        <v>36</v>
      </c>
      <c r="C21" s="23" t="s">
        <v>37</v>
      </c>
      <c r="D21" s="23" t="s">
        <v>38</v>
      </c>
      <c r="E21" s="23" t="s">
        <v>39</v>
      </c>
      <c r="F21" s="23" t="s">
        <v>40</v>
      </c>
      <c r="G21" s="23" t="s">
        <v>41</v>
      </c>
      <c r="H21" s="23" t="s">
        <v>42</v>
      </c>
      <c r="I21" s="23" t="s">
        <v>43</v>
      </c>
      <c r="J21" s="23" t="s">
        <v>44</v>
      </c>
    </row>
    <row r="22" customFormat="false" ht="19.5" hidden="false" customHeight="true" outlineLevel="0" collapsed="false">
      <c r="A22" s="24" t="n">
        <f aca="false">1+SUMPRODUCT(($J$22:$J$25&gt;$J22)*1)+SUMPRODUCT(($J$22:$J$25=$J22)*($I$22:$I$25&gt;$I22)*1)+SUMPRODUCT(($J$22:$J$25=$J22)*($I$22:$I$25=$I22)*($G$22:$G$25&gt;$G22)*1)+SUMPRODUCT(($J$22:$J$25=$J22)*($I$22:$I$25=$I22)*($G$22:$G$25=$G22)*(ROW($J$22:$J$25)&lt;ROW($J22))*1)</f>
        <v>1</v>
      </c>
      <c r="B22" s="25" t="str">
        <f aca="false">$G$5</f>
        <v>Adler</v>
      </c>
      <c r="C22" s="26" t="n">
        <f aca="false">SUMPRODUCT((($E$13:$E$18=$B22)+($I$13:$I$18=$B22))*ISNUMBER($F$13:$F$18)*ISNUMBER($H$13:$H$18))</f>
        <v>3</v>
      </c>
      <c r="D22" s="26" t="n">
        <f aca="false">SUMPRODUCT((($E$13:$E$18=$B22)*($F$13:$F$18&gt;$H$13:$H$18)+($I$13:$I$18=$B22)*($H$13:$H$18&gt;$F$13:$F$18))*ISNUMBER($F$13:$F$18)*ISNUMBER($H$13:$H$18))</f>
        <v>3</v>
      </c>
      <c r="E22" s="26" t="n">
        <f aca="false">SUMPRODUCT((($E$13:$E$18=$B22)+($I$13:$I$18=$B22))*($F$13:$F$18=$H$13:$H$18)*ISNUMBER($F$13:$F$18)*ISNUMBER($H$13:$H$18))</f>
        <v>0</v>
      </c>
      <c r="F22" s="26" t="n">
        <f aca="false">SUMPRODUCT((($E$13:$E$18=$B22)*($F$13:$F$18&lt;$H$13:$H$18)+($I$13:$I$18=$B22)*($H$13:$H$18&lt;$F$13:$F$18))*ISNUMBER($F$13:$F$18)*ISNUMBER($H$13:$H$18))</f>
        <v>0</v>
      </c>
      <c r="G22" s="26" t="n">
        <f aca="false">SUMIF($E$13:$E$18,$B22,$F$13:$F$18)+SUMIF($I$13:$I$18,$B22,$H$13:$H$18)</f>
        <v>9</v>
      </c>
      <c r="H22" s="26" t="n">
        <f aca="false">SUMIF($E$13:$E$18,$B22,$H$13:$H$18)+SUMIF($I$13:$I$18,$B22,$F$13:$F$18)</f>
        <v>3</v>
      </c>
      <c r="I22" s="27" t="n">
        <f aca="false">G22-H22</f>
        <v>6</v>
      </c>
      <c r="J22" s="28" t="n">
        <f aca="false">3*D22+1*E22</f>
        <v>9</v>
      </c>
    </row>
    <row r="23" customFormat="false" ht="19.5" hidden="false" customHeight="true" outlineLevel="0" collapsed="false">
      <c r="A23" s="29" t="n">
        <f aca="false">1+SUMPRODUCT(($J$22:$J$25&gt;$J23)*1)+SUMPRODUCT(($J$22:$J$25=$J23)*($I$22:$I$25&gt;$I23)*1)+SUMPRODUCT(($J$22:$J$25=$J23)*($I$22:$I$25=$I23)*($G$22:$G$25&gt;$G23)*1)+SUMPRODUCT(($J$22:$J$25=$J23)*($I$22:$I$25=$I23)*($G$22:$G$25=$G23)*(ROW($J$22:$J$25)&lt;ROW($J23))*1)</f>
        <v>2</v>
      </c>
      <c r="B23" s="30" t="str">
        <f aca="false">$G$6</f>
        <v>Panther</v>
      </c>
      <c r="C23" s="26" t="n">
        <f aca="false">SUMPRODUCT((($E$13:$E$18=$B23)+($I$13:$I$18=$B23))*ISNUMBER($F$13:$F$18)*ISNUMBER($H$13:$H$18))</f>
        <v>3</v>
      </c>
      <c r="D23" s="26" t="n">
        <f aca="false">SUMPRODUCT((($E$13:$E$18=$B23)*($F$13:$F$18&gt;$H$13:$H$18)+($I$13:$I$18=$B23)*($H$13:$H$18&gt;$F$13:$F$18))*ISNUMBER($F$13:$F$18)*ISNUMBER($H$13:$H$18))</f>
        <v>1</v>
      </c>
      <c r="E23" s="26" t="n">
        <f aca="false">SUMPRODUCT((($E$13:$E$18=$B23)+($I$13:$I$18=$B23))*($F$13:$F$18=$H$13:$H$18)*ISNUMBER($F$13:$F$18)*ISNUMBER($H$13:$H$18))</f>
        <v>1</v>
      </c>
      <c r="F23" s="26" t="n">
        <f aca="false">SUMPRODUCT((($E$13:$E$18=$B23)*($F$13:$F$18&lt;$H$13:$H$18)+($I$13:$I$18=$B23)*($H$13:$H$18&lt;$F$13:$F$18))*ISNUMBER($F$13:$F$18)*ISNUMBER($H$13:$H$18))</f>
        <v>1</v>
      </c>
      <c r="G23" s="26" t="n">
        <f aca="false">SUMIF($E$13:$E$18,$B23,$F$13:$F$18)+SUMIF($I$13:$I$18,$B23,$H$13:$H$18)</f>
        <v>5</v>
      </c>
      <c r="H23" s="26" t="n">
        <f aca="false">SUMIF($E$13:$E$18,$B23,$H$13:$H$18)+SUMIF($I$13:$I$18,$B23,$F$13:$F$18)</f>
        <v>6</v>
      </c>
      <c r="I23" s="27" t="n">
        <f aca="false">G23-H23</f>
        <v>-1</v>
      </c>
      <c r="J23" s="28" t="n">
        <f aca="false">3*D23+1*E23</f>
        <v>4</v>
      </c>
    </row>
    <row r="24" customFormat="false" ht="19.5" hidden="false" customHeight="true" outlineLevel="0" collapsed="false">
      <c r="A24" s="24" t="n">
        <f aca="false">1+SUMPRODUCT(($J$22:$J$25&gt;$J24)*1)+SUMPRODUCT(($J$22:$J$25=$J24)*($I$22:$I$25&gt;$I24)*1)+SUMPRODUCT(($J$22:$J$25=$J24)*($I$22:$I$25=$I24)*($G$22:$G$25&gt;$G24)*1)+SUMPRODUCT(($J$22:$J$25=$J24)*($I$22:$I$25=$I24)*($G$22:$G$25=$G24)*(ROW($J$22:$J$25)&lt;ROW($J24))*1)</f>
        <v>4</v>
      </c>
      <c r="B24" s="25" t="str">
        <f aca="false">$G$7</f>
        <v>Kometen</v>
      </c>
      <c r="C24" s="26" t="n">
        <f aca="false">SUMPRODUCT((($E$13:$E$18=$B24)+($I$13:$I$18=$B24))*ISNUMBER($F$13:$F$18)*ISNUMBER($H$13:$H$18))</f>
        <v>3</v>
      </c>
      <c r="D24" s="26" t="n">
        <f aca="false">SUMPRODUCT((($E$13:$E$18=$B24)*($F$13:$F$18&gt;$H$13:$H$18)+($I$13:$I$18=$B24)*($H$13:$H$18&gt;$F$13:$F$18))*ISNUMBER($F$13:$F$18)*ISNUMBER($H$13:$H$18))</f>
        <v>0</v>
      </c>
      <c r="E24" s="26" t="n">
        <f aca="false">SUMPRODUCT((($E$13:$E$18=$B24)+($I$13:$I$18=$B24))*($F$13:$F$18=$H$13:$H$18)*ISNUMBER($F$13:$F$18)*ISNUMBER($H$13:$H$18))</f>
        <v>1</v>
      </c>
      <c r="F24" s="26" t="n">
        <f aca="false">SUMPRODUCT((($E$13:$E$18=$B24)*($F$13:$F$18&lt;$H$13:$H$18)+($I$13:$I$18=$B24)*($H$13:$H$18&lt;$F$13:$F$18))*ISNUMBER($F$13:$F$18)*ISNUMBER($H$13:$H$18))</f>
        <v>2</v>
      </c>
      <c r="G24" s="26" t="n">
        <f aca="false">SUMIF($E$13:$E$18,$B24,$F$13:$F$18)+SUMIF($I$13:$I$18,$B24,$H$13:$H$18)</f>
        <v>4</v>
      </c>
      <c r="H24" s="26" t="n">
        <f aca="false">SUMIF($E$13:$E$18,$B24,$H$13:$H$18)+SUMIF($I$13:$I$18,$B24,$F$13:$F$18)</f>
        <v>7</v>
      </c>
      <c r="I24" s="27" t="n">
        <f aca="false">G24-H24</f>
        <v>-3</v>
      </c>
      <c r="J24" s="28" t="n">
        <f aca="false">3*D24+1*E24</f>
        <v>1</v>
      </c>
    </row>
    <row r="25" customFormat="false" ht="19.5" hidden="false" customHeight="true" outlineLevel="0" collapsed="false">
      <c r="A25" s="29" t="n">
        <f aca="false">1+SUMPRODUCT(($J$22:$J$25&gt;$J25)*1)+SUMPRODUCT(($J$22:$J$25=$J25)*($I$22:$I$25&gt;$I25)*1)+SUMPRODUCT(($J$22:$J$25=$J25)*($I$22:$I$25=$I25)*($G$22:$G$25&gt;$G25)*1)+SUMPRODUCT(($J$22:$J$25=$J25)*($I$22:$I$25=$I25)*($G$22:$G$25=$G25)*(ROW($J$22:$J$25)&lt;ROW($J25))*1)</f>
        <v>3</v>
      </c>
      <c r="B25" s="30" t="str">
        <f aca="false">$G$8</f>
        <v>Haie</v>
      </c>
      <c r="C25" s="26" t="n">
        <f aca="false">SUMPRODUCT((($E$13:$E$18=$B25)+($I$13:$I$18=$B25))*ISNUMBER($F$13:$F$18)*ISNUMBER($H$13:$H$18))</f>
        <v>3</v>
      </c>
      <c r="D25" s="26" t="n">
        <f aca="false">SUMPRODUCT((($E$13:$E$18=$B25)*($F$13:$F$18&gt;$H$13:$H$18)+($I$13:$I$18=$B25)*($H$13:$H$18&gt;$F$13:$F$18))*ISNUMBER($F$13:$F$18)*ISNUMBER($H$13:$H$18))</f>
        <v>0</v>
      </c>
      <c r="E25" s="26" t="n">
        <f aca="false">SUMPRODUCT((($E$13:$E$18=$B25)+($I$13:$I$18=$B25))*($F$13:$F$18=$H$13:$H$18)*ISNUMBER($F$13:$F$18)*ISNUMBER($H$13:$H$18))</f>
        <v>2</v>
      </c>
      <c r="F25" s="26" t="n">
        <f aca="false">SUMPRODUCT((($E$13:$E$18=$B25)*($F$13:$F$18&lt;$H$13:$H$18)+($I$13:$I$18=$B25)*($H$13:$H$18&lt;$F$13:$F$18))*ISNUMBER($F$13:$F$18)*ISNUMBER($H$13:$H$18))</f>
        <v>1</v>
      </c>
      <c r="G25" s="26" t="n">
        <f aca="false">SUMIF($E$13:$E$18,$B25,$F$13:$F$18)+SUMIF($I$13:$I$18,$B25,$H$13:$H$18)</f>
        <v>5</v>
      </c>
      <c r="H25" s="26" t="n">
        <f aca="false">SUMIF($E$13:$E$18,$B25,$H$13:$H$18)+SUMIF($I$13:$I$18,$B25,$F$13:$F$18)</f>
        <v>7</v>
      </c>
      <c r="I25" s="27" t="n">
        <f aca="false">G25-H25</f>
        <v>-2</v>
      </c>
      <c r="J25" s="28" t="n">
        <f aca="false">3*D25+1*E25</f>
        <v>2</v>
      </c>
    </row>
    <row r="26" customFormat="false" ht="15.75" hidden="false" customHeight="true" outlineLevel="0" collapsed="false">
      <c r="A26" s="31" t="s">
        <v>45</v>
      </c>
      <c r="B26" s="31"/>
      <c r="C26" s="31"/>
      <c r="D26" s="31"/>
      <c r="E26" s="31"/>
      <c r="F26" s="31"/>
      <c r="G26" s="31"/>
      <c r="H26" s="31"/>
      <c r="I26" s="31"/>
      <c r="J26" s="31"/>
    </row>
    <row r="28" customFormat="false" ht="27.75" hidden="false" customHeight="true" outlineLevel="0" collapsed="false">
      <c r="A28" s="32" t="s">
        <v>46</v>
      </c>
      <c r="B28" s="32"/>
      <c r="C28" s="32"/>
      <c r="D28" s="32"/>
      <c r="E28" s="33" t="str">
        <f aca="false">INDEX($B$22:$B$25,MATCH(1,$A$22:$A$25,0))</f>
        <v>Adler</v>
      </c>
      <c r="F28" s="33"/>
      <c r="G28" s="33"/>
      <c r="H28" s="33"/>
      <c r="I28" s="33"/>
      <c r="J28" s="33"/>
    </row>
    <row r="30" customFormat="false" ht="15" hidden="false" customHeight="false" outlineLevel="0" collapsed="false">
      <c r="A30" s="31" t="s">
        <v>47</v>
      </c>
      <c r="B30" s="31"/>
      <c r="C30" s="31"/>
      <c r="D30" s="31"/>
      <c r="E30" s="31"/>
      <c r="F30" s="31"/>
      <c r="G30" s="31"/>
      <c r="H30" s="31"/>
      <c r="I30" s="31"/>
      <c r="J30" s="31"/>
    </row>
  </sheetData>
  <mergeCells count="35">
    <mergeCell ref="A1:J1"/>
    <mergeCell ref="A2:J2"/>
    <mergeCell ref="A4:B4"/>
    <mergeCell ref="C4:D4"/>
    <mergeCell ref="F4:J4"/>
    <mergeCell ref="A5:B5"/>
    <mergeCell ref="C5:D5"/>
    <mergeCell ref="G5:J5"/>
    <mergeCell ref="A6:B6"/>
    <mergeCell ref="C6:D6"/>
    <mergeCell ref="G6:J6"/>
    <mergeCell ref="A7:B7"/>
    <mergeCell ref="C7:D7"/>
    <mergeCell ref="G7:J7"/>
    <mergeCell ref="A8:B8"/>
    <mergeCell ref="C8:D8"/>
    <mergeCell ref="G8:J8"/>
    <mergeCell ref="A10:J10"/>
    <mergeCell ref="A11:J11"/>
    <mergeCell ref="F12:H12"/>
    <mergeCell ref="I12:J12"/>
    <mergeCell ref="B13:B14"/>
    <mergeCell ref="I13:J13"/>
    <mergeCell ref="I14:J14"/>
    <mergeCell ref="B15:B16"/>
    <mergeCell ref="I15:J15"/>
    <mergeCell ref="I16:J16"/>
    <mergeCell ref="B17:B18"/>
    <mergeCell ref="I17:J17"/>
    <mergeCell ref="I18:J18"/>
    <mergeCell ref="A20:J20"/>
    <mergeCell ref="A26:J26"/>
    <mergeCell ref="A28:D28"/>
    <mergeCell ref="E28:J28"/>
    <mergeCell ref="A30:J30"/>
  </mergeCells>
  <conditionalFormatting sqref="A22:A25">
    <cfRule type="cellIs" priority="2" operator="equal" aboveAverage="0" equalAverage="0" bottom="0" percent="0" rank="0" text="" dxfId="0">
      <formula>1</formula>
    </cfRule>
    <cfRule type="cellIs" priority="3" operator="equal" aboveAverage="0" equalAverage="0" bottom="0" percent="0" rank="0" text="" dxfId="1">
      <formula>2</formula>
    </cfRule>
    <cfRule type="cellIs" priority="4" operator="equal" aboveAverage="0" equalAverage="0" bottom="0" percent="0" rank="0" text="" dxfId="2">
      <formula>3</formula>
    </cfRule>
  </conditionalFormatting>
  <dataValidations count="2">
    <dataValidation allowBlank="true" errorStyle="stop" operator="between" prompt="Aus der Mannschaftsliste wählen" promptTitle="Mannschaft" showDropDown="false" showErrorMessage="false" showInputMessage="false" sqref="E13:E18 I13:I18" type="list">
      <formula1>$G$5:$G$8</formula1>
      <formula2>0</formula2>
    </dataValidation>
    <dataValidation allowBlank="true" errorStyle="stop" operator="greaterThanOrEqual" prompt="Ganze Zahl ≥ 0" promptTitle="Tore" showDropDown="false" showErrorMessage="false" showInputMessage="false" sqref="F13:F18 H13:H18" type="whole">
      <formula1>0</formula1>
      <formula2>0</formula2>
    </dataValidation>
  </dataValidation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2026-08-03T11:40:43Z</dcterms:created>
  <dc:creator>openpyxl</dc:creator>
  <dc:description/>
  <dc:language>en-US</dc:language>
  <cp:lastModifiedBy/>
  <dcterms:modified xsi:type="dcterms:W3CDTF">2026-08-03T11:40:43Z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