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atsmatrix" sheetId="1" state="visible" r:id="rId3"/>
    <sheet name="Übersicht" sheetId="2" state="visible" r:id="rId4"/>
  </sheets>
  <definedNames>
    <definedName function="false" hidden="false" localSheetId="0" name="_xlnm.Print_Titles" vbProcedure="false">Monatsmatrix!$1:$4</definedName>
    <definedName function="false" hidden="false" localSheetId="1" name="_xlnm.Print_Area" vbProcedure="false">Übersicht!$A$1:$I$40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<sst xmlns="http://schemas.openxmlformats.org/spreadsheetml/2006/main" count="63" uniqueCount="48">
  <si>
    <t xml:space="preserve">ARBEITSZEIT · MONATSMATRIX</t>
  </si>
  <si>
    <t xml:space="preserve">MONAT</t>
  </si>
  <si>
    <t xml:space="preserve">Legende:</t>
  </si>
  <si>
    <t xml:space="preserve">Zahl = Std.</t>
  </si>
  <si>
    <t xml:space="preserve">U</t>
  </si>
  <si>
    <t xml:space="preserve">Urlaub</t>
  </si>
  <si>
    <t xml:space="preserve">K</t>
  </si>
  <si>
    <t xml:space="preserve">Krank</t>
  </si>
  <si>
    <t xml:space="preserve">Mitarbeiter</t>
  </si>
  <si>
    <t xml:space="preserve">Abteilung</t>
  </si>
  <si>
    <t xml:space="preserve">Soll/Tag</t>
  </si>
  <si>
    <t xml:space="preserve">Url.-Anspr.</t>
  </si>
  <si>
    <t xml:space="preserve">Ist (h)</t>
  </si>
  <si>
    <t xml:space="preserve">AT</t>
  </si>
  <si>
    <t xml:space="preserve">Ø/Tag</t>
  </si>
  <si>
    <t xml:space="preserve">Saldo (h)</t>
  </si>
  <si>
    <t xml:space="preserve">Rest</t>
  </si>
  <si>
    <t xml:space="preserve">Anna Weber</t>
  </si>
  <si>
    <t xml:space="preserve">Verwaltung</t>
  </si>
  <si>
    <t xml:space="preserve">Ben Krause</t>
  </si>
  <si>
    <t xml:space="preserve">Technik</t>
  </si>
  <si>
    <t xml:space="preserve">Carla Schmitt</t>
  </si>
  <si>
    <t xml:space="preserve">Vertrieb</t>
  </si>
  <si>
    <t xml:space="preserve">David Lang</t>
  </si>
  <si>
    <t xml:space="preserve">Eva Roth</t>
  </si>
  <si>
    <t xml:space="preserve">ARBEITSZEIT · MONATSAUSWERTUNG</t>
  </si>
  <si>
    <t xml:space="preserve">ARBEITSZEITERFASSUNG FÜR MEHRERE MITARBEITER · TEAM-KENNZAHLEN</t>
  </si>
  <si>
    <t xml:space="preserve">STAND</t>
  </si>
  <si>
    <t xml:space="preserve">KENNZAHLEN</t>
  </si>
  <si>
    <t xml:space="preserve">Kat</t>
  </si>
  <si>
    <t xml:space="preserve">Tage</t>
  </si>
  <si>
    <t xml:space="preserve">MITARBEITER</t>
  </si>
  <si>
    <t xml:space="preserve">IST-STUNDEN</t>
  </si>
  <si>
    <t xml:space="preserve">ARBEITSTAGE</t>
  </si>
  <si>
    <t xml:space="preserve">SALDO (H)</t>
  </si>
  <si>
    <t xml:space="preserve">Arbeit</t>
  </si>
  <si>
    <t xml:space="preserve">URLAUBSTAGE</t>
  </si>
  <si>
    <t xml:space="preserve">KRANKTAGE</t>
  </si>
  <si>
    <t xml:space="preserve">Ø STD./TAG</t>
  </si>
  <si>
    <t xml:space="preserve">ABWESENHEIT</t>
  </si>
  <si>
    <t xml:space="preserve">AUSWERTUNGEN</t>
  </si>
  <si>
    <t xml:space="preserve">MA</t>
  </si>
  <si>
    <t xml:space="preserve">Ist</t>
  </si>
  <si>
    <t xml:space="preserve">HINWEISE</t>
  </si>
  <si>
    <t xml:space="preserve">• In der »Monatsmatrix« pro Tag die geleisteten Stunden eintragen oder ein Kürzel: U = Urlaub, K = Krank, F = Feiertag.</t>
  </si>
  <si>
    <t xml:space="preserve">• Ist-Stunden, Arbeitstage, Ø/Tag und Saldo je Person berechnen sich automatisch; Wochenenden sind abgedunkelt, der heutige Tag ist mintgrün markiert.</t>
  </si>
  <si>
    <t xml:space="preserve">• Über das Feld »Monat« oben lässt sich der Monat wechseln – die Tagesspalten und Wochentage passen sich an.</t>
  </si>
  <si>
    <t xml:space="preserve">• Blau geschriebene Felder (Soll/Tag, Urlaubsanspruch) sind editierbar; Zellen über 10 h werden im Heatmap hell hervorgehoben.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</si>
</sst>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mmmm\ yyyy"/>
    <numFmt numFmtId="166" formatCode="General"/>
    <numFmt numFmtId="167" formatCode="0.0"/>
    <numFmt numFmtId="168" formatCode="0"/>
    <numFmt numFmtId="169" formatCode="\+0.0;\-0.0;0"/>
    <numFmt numFmtId="170" formatCode="0.#"/>
    <numFmt numFmtId="171" formatCode="dd\.mm\.yyyy"/>
    <numFmt numFmtId="172" formatCode="#,##0.0&quot; h&quot;"/>
    <numFmt numFmtId="173" formatCode="\+0.0&quot; h&quot;;\-0.0&quot; h&quot;;0&quot; h&quot;"/>
    <numFmt numFmtId="174" formatCode="0.0&quot; h&quot;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EAF0F7"/>
      <name val="Calibri"/>
      <family val="0"/>
      <charset val="1"/>
    </font>
    <font>
      <b val="true"/>
      <sz val="8"/>
      <color rgb="FF8A97B0"/>
      <name val="Calibri"/>
      <family val="0"/>
      <charset val="1"/>
    </font>
    <font>
      <b val="true"/>
      <sz val="13"/>
      <color rgb="FF3DDC97"/>
      <name val="Calibri"/>
      <family val="0"/>
      <charset val="1"/>
    </font>
    <font>
      <b val="true"/>
      <sz val="9"/>
      <color rgb="FF8A97B0"/>
      <name val="Calibri"/>
      <family val="0"/>
      <charset val="1"/>
    </font>
    <font>
      <b val="true"/>
      <sz val="9"/>
      <color rgb="FFEAF0F7"/>
      <name val="Calibri"/>
      <family val="0"/>
      <charset val="1"/>
    </font>
    <font>
      <b val="true"/>
      <sz val="9"/>
      <color rgb="FF6BB6FF"/>
      <name val="Calibri"/>
      <family val="0"/>
      <charset val="1"/>
    </font>
    <font>
      <sz val="9"/>
      <color rgb="FF8A97B0"/>
      <name val="Calibri"/>
      <family val="0"/>
      <charset val="1"/>
    </font>
    <font>
      <b val="true"/>
      <sz val="9"/>
      <color rgb="FFFF8A80"/>
      <name val="Calibri"/>
      <family val="0"/>
      <charset val="1"/>
    </font>
    <font>
      <sz val="7"/>
      <color rgb="FF8A97B0"/>
      <name val="Calibri"/>
      <family val="0"/>
      <charset val="1"/>
    </font>
    <font>
      <b val="true"/>
      <sz val="8"/>
      <color rgb="FFEAF0F7"/>
      <name val="Calibri"/>
      <family val="0"/>
      <charset val="1"/>
    </font>
    <font>
      <b val="true"/>
      <sz val="10"/>
      <color rgb="FFEAF0F7"/>
      <name val="Calibri"/>
      <family val="0"/>
      <charset val="1"/>
    </font>
    <font>
      <b val="true"/>
      <sz val="10"/>
      <color rgb="FF6BA6FF"/>
      <name val="Calibri"/>
      <family val="0"/>
      <charset val="1"/>
    </font>
    <font>
      <b val="true"/>
      <sz val="9"/>
      <color rgb="FF0E2A20"/>
      <name val="Calibri"/>
      <family val="0"/>
      <charset val="1"/>
    </font>
    <font>
      <b val="true"/>
      <sz val="19"/>
      <color rgb="FFEAF0F7"/>
      <name val="Calibri"/>
      <family val="0"/>
      <charset val="1"/>
    </font>
    <font>
      <b val="true"/>
      <sz val="9"/>
      <color rgb="FF0E1322"/>
      <name val="Calibri"/>
      <family val="0"/>
      <charset val="1"/>
    </font>
    <font>
      <b val="true"/>
      <sz val="14"/>
      <color rgb="FF3DDC97"/>
      <name val="Calibri"/>
      <family val="0"/>
      <charset val="1"/>
    </font>
    <font>
      <b val="true"/>
      <sz val="14"/>
      <color rgb="FFEAF0F7"/>
      <name val="Calibri"/>
      <family val="0"/>
      <charset val="1"/>
    </font>
    <font>
      <b val="true"/>
      <sz val="11"/>
      <color rgb="FF8A97B0"/>
      <name val="Calibri"/>
      <family val="0"/>
      <charset val="1"/>
    </font>
    <font>
      <b val="true"/>
      <sz val="21"/>
      <color rgb="FFEAF0F7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E1322"/>
        <bgColor rgb="FF141A2E"/>
      </patternFill>
    </fill>
    <fill>
      <patternFill patternType="solid">
        <fgColor rgb="FF141A2E"/>
        <bgColor rgb="FF1A2138"/>
      </patternFill>
    </fill>
    <fill>
      <patternFill patternType="solid">
        <fgColor rgb="FF27324F"/>
        <bgColor rgb="FF1E2A3F"/>
      </patternFill>
    </fill>
    <fill>
      <patternFill patternType="solid">
        <fgColor rgb="FF1E2A3F"/>
        <bgColor rgb="FF1E2740"/>
      </patternFill>
    </fill>
    <fill>
      <patternFill patternType="solid">
        <fgColor rgb="FF3A2126"/>
        <bgColor rgb="FF3A3320"/>
      </patternFill>
    </fill>
    <fill>
      <patternFill patternType="solid">
        <fgColor rgb="FF1E2740"/>
        <bgColor rgb="FF1E2A3F"/>
      </patternFill>
    </fill>
    <fill>
      <patternFill patternType="solid">
        <fgColor rgb="FF3DDC97"/>
        <bgColor rgb="FF4FE0A0"/>
      </patternFill>
    </fill>
    <fill>
      <patternFill patternType="solid">
        <fgColor rgb="FF48B0F0"/>
        <bgColor rgb="FF6BB6FF"/>
      </patternFill>
    </fill>
    <fill>
      <patternFill patternType="solid">
        <fgColor rgb="FF6BB6FF"/>
        <bgColor rgb="FF6BA6FF"/>
      </patternFill>
    </fill>
    <fill>
      <patternFill patternType="solid">
        <fgColor rgb="FFFF8A80"/>
        <bgColor rgb="FFFF99CC"/>
      </patternFill>
    </fill>
    <fill>
      <patternFill patternType="solid">
        <fgColor rgb="FFF0C24B"/>
        <bgColor rgb="FFFFCC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33405E"/>
      </left>
      <right style="thin">
        <color rgb="FF33405E"/>
      </right>
      <top style="thin">
        <color rgb="FF33405E"/>
      </top>
      <bottom style="thin">
        <color rgb="FF33405E"/>
      </bottom>
      <diagonal/>
    </border>
    <border diagonalUp="false" diagonalDown="false">
      <left style="thin">
        <color rgb="FF33405E"/>
      </left>
      <right/>
      <top/>
      <bottom style="thin">
        <color rgb="FF33405E"/>
      </bottom>
      <diagonal/>
    </border>
    <border diagonalUp="false" diagonalDown="false">
      <left/>
      <right/>
      <top/>
      <bottom style="thin">
        <color rgb="FF33405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3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20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9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2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2" fontId="22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22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2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>
          <bgColor rgb="FF0E1322"/>
        </patternFill>
      </fill>
    </dxf>
    <dxf>
      <font>
        <name val="Calibri"/>
        <charset val="1"/>
        <family val="0"/>
        <b val="1"/>
        <color rgb="FF6BB6FF"/>
        <sz val="9"/>
      </font>
      <fill>
        <patternFill>
          <bgColor rgb="FF1E2A3F"/>
        </patternFill>
      </fill>
    </dxf>
    <dxf>
      <font>
        <name val="Calibri"/>
        <charset val="1"/>
        <family val="0"/>
        <b val="1"/>
        <color rgb="FFFF8A80"/>
        <sz val="9"/>
      </font>
      <fill>
        <patternFill>
          <bgColor rgb="FF3A2126"/>
        </patternFill>
      </fill>
    </dxf>
    <dxf>
      <font>
        <name val="Calibri"/>
        <charset val="1"/>
        <family val="0"/>
        <b val="1"/>
        <color rgb="FFF0C24B"/>
        <sz val="9"/>
      </font>
      <fill>
        <patternFill>
          <bgColor rgb="FF3A3320"/>
        </patternFill>
      </fill>
    </dxf>
    <dxf>
      <fill>
        <patternFill>
          <bgColor rgb="FF1A2138"/>
        </patternFill>
      </fill>
    </dxf>
    <dxf>
      <font>
        <name val="Calibri"/>
        <charset val="1"/>
        <family val="0"/>
        <b val="1"/>
        <color rgb="FF0E1322"/>
        <sz val="8"/>
      </font>
      <fill>
        <patternFill>
          <bgColor rgb="FF3DDC97"/>
        </patternFill>
      </fill>
    </dxf>
    <dxf>
      <font>
        <name val="Calibri"/>
        <charset val="1"/>
        <family val="0"/>
        <b val="1"/>
        <color rgb="FF0E1322"/>
        <sz val="7"/>
      </font>
      <fill>
        <patternFill>
          <bgColor rgb="FF3DDC97"/>
        </patternFill>
      </fill>
    </dxf>
    <dxf>
      <font>
        <name val="Calibri"/>
        <charset val="1"/>
        <family val="0"/>
        <b val="1"/>
        <color rgb="FF4FE0A0"/>
        <sz val="10"/>
      </font>
    </dxf>
    <dxf>
      <font>
        <name val="Calibri"/>
        <charset val="1"/>
        <family val="0"/>
        <b val="1"/>
        <color rgb="FFFF8A80"/>
        <sz val="10"/>
      </font>
    </dxf>
  </dxfs>
  <colors>
    <indexedColors>
      <rgbColor rgb="FF000000"/>
      <rgbColor rgb="FFEAF0F7"/>
      <rgbColor rgb="FFFF0000"/>
      <rgbColor rgb="FF00FF00"/>
      <rgbColor rgb="FF0000FF"/>
      <rgbColor rgb="FFFFFF00"/>
      <rgbColor rgb="FFFF00FF"/>
      <rgbColor rgb="FF4FE0A0"/>
      <rgbColor rgb="FF1E2740"/>
      <rgbColor rgb="FF008000"/>
      <rgbColor rgb="FF0E1322"/>
      <rgbColor rgb="FF808000"/>
      <rgbColor rgb="FF800080"/>
      <rgbColor rgb="FF008080"/>
      <rgbColor rgb="FFC0C0C0"/>
      <rgbColor rgb="FF878787"/>
      <rgbColor rgb="FF6BA6FF"/>
      <rgbColor rgb="FF993366"/>
      <rgbColor rgb="FFFFFFCC"/>
      <rgbColor rgb="FFCCFFFF"/>
      <rgbColor rgb="FF1A2138"/>
      <rgbColor rgb="FFFF8A80"/>
      <rgbColor rgb="FF27324F"/>
      <rgbColor rgb="FFD9D9D9"/>
      <rgbColor rgb="FF141A2E"/>
      <rgbColor rgb="FFFF00FF"/>
      <rgbColor rgb="FFFFFF00"/>
      <rgbColor rgb="FF00FFFF"/>
      <rgbColor rgb="FF800080"/>
      <rgbColor rgb="FF800000"/>
      <rgbColor rgb="FF008080"/>
      <rgbColor rgb="FF0000FF"/>
      <rgbColor rgb="FF48B0F0"/>
      <rgbColor rgb="FFCCFFFF"/>
      <rgbColor rgb="FFCCFFCC"/>
      <rgbColor rgb="FFFFFF99"/>
      <rgbColor rgb="FF6BB6FF"/>
      <rgbColor rgb="FFFF99CC"/>
      <rgbColor rgb="FFCC99FF"/>
      <rgbColor rgb="FFFFCC99"/>
      <rgbColor rgb="FF3366FF"/>
      <rgbColor rgb="FF3DDC97"/>
      <rgbColor rgb="FF99CC00"/>
      <rgbColor rgb="FFF0C24B"/>
      <rgbColor rgb="FFFF9900"/>
      <rgbColor rgb="FFFF6600"/>
      <rgbColor rgb="FF4F81BD"/>
      <rgbColor rgb="FF8A97B0"/>
      <rgbColor rgb="FF1E2A3F"/>
      <rgbColor rgb="FF339966"/>
      <rgbColor rgb="FF0E2A20"/>
      <rgbColor rgb="FF3A2126"/>
      <rgbColor rgb="FF993300"/>
      <rgbColor rgb="FF993366"/>
      <rgbColor rgb="FF33405E"/>
      <rgbColor rgb="FF3A33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Ist-Stunden je Mitarbeiter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Übersicht!L18</c:f>
              <c:strCache>
                <c:ptCount val="1"/>
                <c:pt idx="0">
                  <c:v>Ist</c:v>
                </c:pt>
              </c:strCache>
            </c:strRef>
          </c:tx>
          <c:spPr>
            <a:solidFill>
              <a:srgbClr val="3ddc9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Übersicht!$K$19:$K$23</c:f>
              <c:strCache>
                <c:ptCount val="5"/>
                <c:pt idx="0">
                  <c:v>Anna Weber</c:v>
                </c:pt>
                <c:pt idx="1">
                  <c:v>Ben Krause</c:v>
                </c:pt>
                <c:pt idx="2">
                  <c:v>Carla Schmitt</c:v>
                </c:pt>
                <c:pt idx="3">
                  <c:v>David Lang</c:v>
                </c:pt>
                <c:pt idx="4">
                  <c:v>Eva Roth</c:v>
                </c:pt>
              </c:strCache>
            </c:strRef>
          </c:cat>
          <c:val>
            <c:numRef>
              <c:f>Übersicht!$L$19:$L$23</c:f>
              <c:numCache>
                <c:formatCode>0.0</c:formatCode>
                <c:ptCount val="5"/>
                <c:pt idx="0">
                  <c:v>144</c:v>
                </c:pt>
                <c:pt idx="1">
                  <c:v>164.5</c:v>
                </c:pt>
                <c:pt idx="2">
                  <c:v>157.5</c:v>
                </c:pt>
                <c:pt idx="3">
                  <c:v>190.5</c:v>
                </c:pt>
                <c:pt idx="4">
                  <c:v>126</c:v>
                </c:pt>
              </c:numCache>
            </c:numRef>
          </c:val>
        </c:ser>
        <c:gapWidth val="150"/>
        <c:overlap val="0"/>
        <c:axId val="82697416"/>
        <c:axId val="10220028"/>
      </c:barChart>
      <c:catAx>
        <c:axId val="82697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220028"/>
        <c:crosses val="autoZero"/>
        <c:auto val="1"/>
        <c:lblAlgn val="ctr"/>
        <c:lblOffset val="100"/>
        <c:noMultiLvlLbl val="0"/>
      </c:catAx>
      <c:valAx>
        <c:axId val="10220028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69741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Tage nach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Übersicht!L9</c:f>
              <c:strCache>
                <c:ptCount val="1"/>
                <c:pt idx="0">
                  <c:v>Tage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3ddc97"/>
              </a:solidFill>
              <a:ln w="0">
                <a:noFill/>
              </a:ln>
            </c:spPr>
          </c:dPt>
          <c:dPt>
            <c:idx val="1"/>
            <c:spPr>
              <a:solidFill>
                <a:srgbClr val="6bb6ff"/>
              </a:solidFill>
              <a:ln w="0">
                <a:noFill/>
              </a:ln>
            </c:spPr>
          </c:dPt>
          <c:dPt>
            <c:idx val="2"/>
            <c:spPr>
              <a:solidFill>
                <a:srgbClr val="ff8a80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Übersicht!$K$10:$K$12</c:f>
              <c:strCache>
                <c:ptCount val="3"/>
                <c:pt idx="0">
                  <c:v>Arbeit</c:v>
                </c:pt>
                <c:pt idx="1">
                  <c:v>Urlaub</c:v>
                </c:pt>
                <c:pt idx="2">
                  <c:v>Krank</c:v>
                </c:pt>
              </c:strCache>
            </c:strRef>
          </c:cat>
          <c:val>
            <c:numRef>
              <c:f>Übersicht!$L$10:$L$12</c:f>
              <c:numCache>
                <c:formatCode>General</c:formatCode>
                <c:ptCount val="3"/>
                <c:pt idx="0">
                  <c:v>102</c:v>
                </c:pt>
                <c:pt idx="1">
                  <c:v>6</c:v>
                </c:pt>
                <c:pt idx="2">
                  <c:v>2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0</xdr:rowOff>
    </xdr:from>
    <xdr:to>
      <xdr:col>5</xdr:col>
      <xdr:colOff>50040</xdr:colOff>
      <xdr:row>30</xdr:row>
      <xdr:rowOff>89640</xdr:rowOff>
    </xdr:to>
    <xdr:graphicFrame>
      <xdr:nvGraphicFramePr>
        <xdr:cNvPr id="0" name="Chart 1"/>
        <xdr:cNvGraphicFramePr/>
      </xdr:nvGraphicFramePr>
      <xdr:xfrm>
        <a:off x="154800" y="3743280"/>
        <a:ext cx="4139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18</xdr:row>
      <xdr:rowOff>0</xdr:rowOff>
    </xdr:from>
    <xdr:to>
      <xdr:col>8</xdr:col>
      <xdr:colOff>712800</xdr:colOff>
      <xdr:row>30</xdr:row>
      <xdr:rowOff>89640</xdr:rowOff>
    </xdr:to>
    <xdr:graphicFrame>
      <xdr:nvGraphicFramePr>
        <xdr:cNvPr id="1" name="Chart 2"/>
        <xdr:cNvGraphicFramePr/>
      </xdr:nvGraphicFramePr>
      <xdr:xfrm>
        <a:off x="4244400" y="3743280"/>
        <a:ext cx="3779640" cy="237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DDC97"/>
    <pageSetUpPr fitToPage="true"/>
  </sheetPr>
  <dimension ref="A1:AQ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2" ySplit="4" topLeftCell="M5" activePane="bottomRight" state="frozen"/>
      <selection pane="topLeft" activeCell="A1" activeCellId="0" sqref="A1"/>
      <selection pane="topRight" activeCell="M1" activeCellId="0" sqref="M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5"/>
    <col collapsed="false" customWidth="true" hidden="false" outlineLevel="0" max="8" min="8" style="0" width="7"/>
    <col collapsed="false" customWidth="true" hidden="false" outlineLevel="0" max="9" min="9" style="0" width="9"/>
    <col collapsed="false" customWidth="true" hidden="false" outlineLevel="0" max="11" min="10" style="0" width="5"/>
    <col collapsed="false" customWidth="true" hidden="false" outlineLevel="0" max="12" min="12" style="0" width="6"/>
    <col collapsed="false" customWidth="true" hidden="false" outlineLevel="0" max="43" min="13" style="0" width="3.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customFormat="false" ht="18" hidden="false" customHeight="true" outlineLevel="0" collapsed="false">
      <c r="A2" s="2"/>
      <c r="B2" s="3" t="s">
        <v>1</v>
      </c>
      <c r="C2" s="4" t="n">
        <v>46266</v>
      </c>
      <c r="D2" s="4"/>
      <c r="E2" s="4"/>
      <c r="F2" s="2"/>
      <c r="G2" s="5" t="s">
        <v>2</v>
      </c>
      <c r="H2" s="6" t="s">
        <v>3</v>
      </c>
      <c r="I2" s="7" t="s">
        <v>4</v>
      </c>
      <c r="J2" s="8" t="s">
        <v>5</v>
      </c>
      <c r="K2" s="9" t="s">
        <v>6</v>
      </c>
      <c r="L2" s="8" t="s">
        <v>7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customFormat="false" ht="12.75" hidden="false" customHeight="true" outlineLevel="0" collapsed="false">
      <c r="A3" s="2"/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4</v>
      </c>
      <c r="K3" s="6" t="s">
        <v>6</v>
      </c>
      <c r="L3" s="6" t="s">
        <v>16</v>
      </c>
      <c r="M3" s="10" t="str">
        <f aca="false">IF(MONTH($C$2+(COLUMN()-13))&lt;&gt;MONTH($C$2),"",CHOOSE(WEEKDAY($C$2+(COLUMN()-13),2),"Mo","Di","Mi","Do","Fr","Sa","So"))</f>
        <v>Di</v>
      </c>
      <c r="N3" s="10" t="str">
        <f aca="false">IF(MONTH($C$2+(COLUMN()-13))&lt;&gt;MONTH($C$2),"",CHOOSE(WEEKDAY($C$2+(COLUMN()-13),2),"Mo","Di","Mi","Do","Fr","Sa","So"))</f>
        <v>Mi</v>
      </c>
      <c r="O3" s="10" t="str">
        <f aca="false">IF(MONTH($C$2+(COLUMN()-13))&lt;&gt;MONTH($C$2),"",CHOOSE(WEEKDAY($C$2+(COLUMN()-13),2),"Mo","Di","Mi","Do","Fr","Sa","So"))</f>
        <v>Do</v>
      </c>
      <c r="P3" s="10" t="str">
        <f aca="false">IF(MONTH($C$2+(COLUMN()-13))&lt;&gt;MONTH($C$2),"",CHOOSE(WEEKDAY($C$2+(COLUMN()-13),2),"Mo","Di","Mi","Do","Fr","Sa","So"))</f>
        <v>Fr</v>
      </c>
      <c r="Q3" s="10" t="str">
        <f aca="false">IF(MONTH($C$2+(COLUMN()-13))&lt;&gt;MONTH($C$2),"",CHOOSE(WEEKDAY($C$2+(COLUMN()-13),2),"Mo","Di","Mi","Do","Fr","Sa","So"))</f>
        <v>Sa</v>
      </c>
      <c r="R3" s="10" t="str">
        <f aca="false">IF(MONTH($C$2+(COLUMN()-13))&lt;&gt;MONTH($C$2),"",CHOOSE(WEEKDAY($C$2+(COLUMN()-13),2),"Mo","Di","Mi","Do","Fr","Sa","So"))</f>
        <v>So</v>
      </c>
      <c r="S3" s="10" t="str">
        <f aca="false">IF(MONTH($C$2+(COLUMN()-13))&lt;&gt;MONTH($C$2),"",CHOOSE(WEEKDAY($C$2+(COLUMN()-13),2),"Mo","Di","Mi","Do","Fr","Sa","So"))</f>
        <v>Mo</v>
      </c>
      <c r="T3" s="10" t="str">
        <f aca="false">IF(MONTH($C$2+(COLUMN()-13))&lt;&gt;MONTH($C$2),"",CHOOSE(WEEKDAY($C$2+(COLUMN()-13),2),"Mo","Di","Mi","Do","Fr","Sa","So"))</f>
        <v>Di</v>
      </c>
      <c r="U3" s="10" t="str">
        <f aca="false">IF(MONTH($C$2+(COLUMN()-13))&lt;&gt;MONTH($C$2),"",CHOOSE(WEEKDAY($C$2+(COLUMN()-13),2),"Mo","Di","Mi","Do","Fr","Sa","So"))</f>
        <v>Mi</v>
      </c>
      <c r="V3" s="10" t="str">
        <f aca="false">IF(MONTH($C$2+(COLUMN()-13))&lt;&gt;MONTH($C$2),"",CHOOSE(WEEKDAY($C$2+(COLUMN()-13),2),"Mo","Di","Mi","Do","Fr","Sa","So"))</f>
        <v>Do</v>
      </c>
      <c r="W3" s="10" t="str">
        <f aca="false">IF(MONTH($C$2+(COLUMN()-13))&lt;&gt;MONTH($C$2),"",CHOOSE(WEEKDAY($C$2+(COLUMN()-13),2),"Mo","Di","Mi","Do","Fr","Sa","So"))</f>
        <v>Fr</v>
      </c>
      <c r="X3" s="10" t="str">
        <f aca="false">IF(MONTH($C$2+(COLUMN()-13))&lt;&gt;MONTH($C$2),"",CHOOSE(WEEKDAY($C$2+(COLUMN()-13),2),"Mo","Di","Mi","Do","Fr","Sa","So"))</f>
        <v>Sa</v>
      </c>
      <c r="Y3" s="10" t="str">
        <f aca="false">IF(MONTH($C$2+(COLUMN()-13))&lt;&gt;MONTH($C$2),"",CHOOSE(WEEKDAY($C$2+(COLUMN()-13),2),"Mo","Di","Mi","Do","Fr","Sa","So"))</f>
        <v>So</v>
      </c>
      <c r="Z3" s="10" t="str">
        <f aca="false">IF(MONTH($C$2+(COLUMN()-13))&lt;&gt;MONTH($C$2),"",CHOOSE(WEEKDAY($C$2+(COLUMN()-13),2),"Mo","Di","Mi","Do","Fr","Sa","So"))</f>
        <v>Mo</v>
      </c>
      <c r="AA3" s="10" t="str">
        <f aca="false">IF(MONTH($C$2+(COLUMN()-13))&lt;&gt;MONTH($C$2),"",CHOOSE(WEEKDAY($C$2+(COLUMN()-13),2),"Mo","Di","Mi","Do","Fr","Sa","So"))</f>
        <v>Di</v>
      </c>
      <c r="AB3" s="10" t="str">
        <f aca="false">IF(MONTH($C$2+(COLUMN()-13))&lt;&gt;MONTH($C$2),"",CHOOSE(WEEKDAY($C$2+(COLUMN()-13),2),"Mo","Di","Mi","Do","Fr","Sa","So"))</f>
        <v>Mi</v>
      </c>
      <c r="AC3" s="10" t="str">
        <f aca="false">IF(MONTH($C$2+(COLUMN()-13))&lt;&gt;MONTH($C$2),"",CHOOSE(WEEKDAY($C$2+(COLUMN()-13),2),"Mo","Di","Mi","Do","Fr","Sa","So"))</f>
        <v>Do</v>
      </c>
      <c r="AD3" s="10" t="str">
        <f aca="false">IF(MONTH($C$2+(COLUMN()-13))&lt;&gt;MONTH($C$2),"",CHOOSE(WEEKDAY($C$2+(COLUMN()-13),2),"Mo","Di","Mi","Do","Fr","Sa","So"))</f>
        <v>Fr</v>
      </c>
      <c r="AE3" s="10" t="str">
        <f aca="false">IF(MONTH($C$2+(COLUMN()-13))&lt;&gt;MONTH($C$2),"",CHOOSE(WEEKDAY($C$2+(COLUMN()-13),2),"Mo","Di","Mi","Do","Fr","Sa","So"))</f>
        <v>Sa</v>
      </c>
      <c r="AF3" s="10" t="str">
        <f aca="false">IF(MONTH($C$2+(COLUMN()-13))&lt;&gt;MONTH($C$2),"",CHOOSE(WEEKDAY($C$2+(COLUMN()-13),2),"Mo","Di","Mi","Do","Fr","Sa","So"))</f>
        <v>So</v>
      </c>
      <c r="AG3" s="10" t="str">
        <f aca="false">IF(MONTH($C$2+(COLUMN()-13))&lt;&gt;MONTH($C$2),"",CHOOSE(WEEKDAY($C$2+(COLUMN()-13),2),"Mo","Di","Mi","Do","Fr","Sa","So"))</f>
        <v>Mo</v>
      </c>
      <c r="AH3" s="10" t="str">
        <f aca="false">IF(MONTH($C$2+(COLUMN()-13))&lt;&gt;MONTH($C$2),"",CHOOSE(WEEKDAY($C$2+(COLUMN()-13),2),"Mo","Di","Mi","Do","Fr","Sa","So"))</f>
        <v>Di</v>
      </c>
      <c r="AI3" s="10" t="str">
        <f aca="false">IF(MONTH($C$2+(COLUMN()-13))&lt;&gt;MONTH($C$2),"",CHOOSE(WEEKDAY($C$2+(COLUMN()-13),2),"Mo","Di","Mi","Do","Fr","Sa","So"))</f>
        <v>Mi</v>
      </c>
      <c r="AJ3" s="10" t="str">
        <f aca="false">IF(MONTH($C$2+(COLUMN()-13))&lt;&gt;MONTH($C$2),"",CHOOSE(WEEKDAY($C$2+(COLUMN()-13),2),"Mo","Di","Mi","Do","Fr","Sa","So"))</f>
        <v>Do</v>
      </c>
      <c r="AK3" s="10" t="str">
        <f aca="false">IF(MONTH($C$2+(COLUMN()-13))&lt;&gt;MONTH($C$2),"",CHOOSE(WEEKDAY($C$2+(COLUMN()-13),2),"Mo","Di","Mi","Do","Fr","Sa","So"))</f>
        <v>Fr</v>
      </c>
      <c r="AL3" s="10" t="str">
        <f aca="false">IF(MONTH($C$2+(COLUMN()-13))&lt;&gt;MONTH($C$2),"",CHOOSE(WEEKDAY($C$2+(COLUMN()-13),2),"Mo","Di","Mi","Do","Fr","Sa","So"))</f>
        <v>Sa</v>
      </c>
      <c r="AM3" s="10" t="str">
        <f aca="false">IF(MONTH($C$2+(COLUMN()-13))&lt;&gt;MONTH($C$2),"",CHOOSE(WEEKDAY($C$2+(COLUMN()-13),2),"Mo","Di","Mi","Do","Fr","Sa","So"))</f>
        <v>So</v>
      </c>
      <c r="AN3" s="10" t="str">
        <f aca="false">IF(MONTH($C$2+(COLUMN()-13))&lt;&gt;MONTH($C$2),"",CHOOSE(WEEKDAY($C$2+(COLUMN()-13),2),"Mo","Di","Mi","Do","Fr","Sa","So"))</f>
        <v>Mo</v>
      </c>
      <c r="AO3" s="10" t="str">
        <f aca="false">IF(MONTH($C$2+(COLUMN()-13))&lt;&gt;MONTH($C$2),"",CHOOSE(WEEKDAY($C$2+(COLUMN()-13),2),"Mo","Di","Mi","Do","Fr","Sa","So"))</f>
        <v>Di</v>
      </c>
      <c r="AP3" s="10" t="str">
        <f aca="false">IF(MONTH($C$2+(COLUMN()-13))&lt;&gt;MONTH($C$2),"",CHOOSE(WEEKDAY($C$2+(COLUMN()-13),2),"Mo","Di","Mi","Do","Fr","Sa","So"))</f>
        <v>Mi</v>
      </c>
      <c r="AQ3" s="10" t="str">
        <f aca="false">IF(MONTH($C$2+(COLUMN()-13))&lt;&gt;MONTH($C$2),"",CHOOSE(WEEKDAY($C$2+(COLUMN()-13),2),"Mo","Di","Mi","Do","Fr","Sa","So"))</f>
        <v/>
      </c>
    </row>
    <row r="4" customFormat="false" ht="15" hidden="false" customHeight="true" outlineLevel="0" collapsed="false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1" t="n">
        <f aca="false">IF(MONTH($C$2+(COLUMN()-13))&lt;&gt;MONTH($C$2),"",DAY($C$2+(COLUMN()-13)))</f>
        <v>1</v>
      </c>
      <c r="N4" s="11" t="n">
        <f aca="false">IF(MONTH($C$2+(COLUMN()-13))&lt;&gt;MONTH($C$2),"",DAY($C$2+(COLUMN()-13)))</f>
        <v>2</v>
      </c>
      <c r="O4" s="11" t="n">
        <f aca="false">IF(MONTH($C$2+(COLUMN()-13))&lt;&gt;MONTH($C$2),"",DAY($C$2+(COLUMN()-13)))</f>
        <v>3</v>
      </c>
      <c r="P4" s="11" t="n">
        <f aca="false">IF(MONTH($C$2+(COLUMN()-13))&lt;&gt;MONTH($C$2),"",DAY($C$2+(COLUMN()-13)))</f>
        <v>4</v>
      </c>
      <c r="Q4" s="11" t="n">
        <f aca="false">IF(MONTH($C$2+(COLUMN()-13))&lt;&gt;MONTH($C$2),"",DAY($C$2+(COLUMN()-13)))</f>
        <v>5</v>
      </c>
      <c r="R4" s="11" t="n">
        <f aca="false">IF(MONTH($C$2+(COLUMN()-13))&lt;&gt;MONTH($C$2),"",DAY($C$2+(COLUMN()-13)))</f>
        <v>6</v>
      </c>
      <c r="S4" s="11" t="n">
        <f aca="false">IF(MONTH($C$2+(COLUMN()-13))&lt;&gt;MONTH($C$2),"",DAY($C$2+(COLUMN()-13)))</f>
        <v>7</v>
      </c>
      <c r="T4" s="11" t="n">
        <f aca="false">IF(MONTH($C$2+(COLUMN()-13))&lt;&gt;MONTH($C$2),"",DAY($C$2+(COLUMN()-13)))</f>
        <v>8</v>
      </c>
      <c r="U4" s="11" t="n">
        <f aca="false">IF(MONTH($C$2+(COLUMN()-13))&lt;&gt;MONTH($C$2),"",DAY($C$2+(COLUMN()-13)))</f>
        <v>9</v>
      </c>
      <c r="V4" s="11" t="n">
        <f aca="false">IF(MONTH($C$2+(COLUMN()-13))&lt;&gt;MONTH($C$2),"",DAY($C$2+(COLUMN()-13)))</f>
        <v>10</v>
      </c>
      <c r="W4" s="11" t="n">
        <f aca="false">IF(MONTH($C$2+(COLUMN()-13))&lt;&gt;MONTH($C$2),"",DAY($C$2+(COLUMN()-13)))</f>
        <v>11</v>
      </c>
      <c r="X4" s="11" t="n">
        <f aca="false">IF(MONTH($C$2+(COLUMN()-13))&lt;&gt;MONTH($C$2),"",DAY($C$2+(COLUMN()-13)))</f>
        <v>12</v>
      </c>
      <c r="Y4" s="11" t="n">
        <f aca="false">IF(MONTH($C$2+(COLUMN()-13))&lt;&gt;MONTH($C$2),"",DAY($C$2+(COLUMN()-13)))</f>
        <v>13</v>
      </c>
      <c r="Z4" s="11" t="n">
        <f aca="false">IF(MONTH($C$2+(COLUMN()-13))&lt;&gt;MONTH($C$2),"",DAY($C$2+(COLUMN()-13)))</f>
        <v>14</v>
      </c>
      <c r="AA4" s="11" t="n">
        <f aca="false">IF(MONTH($C$2+(COLUMN()-13))&lt;&gt;MONTH($C$2),"",DAY($C$2+(COLUMN()-13)))</f>
        <v>15</v>
      </c>
      <c r="AB4" s="11" t="n">
        <f aca="false">IF(MONTH($C$2+(COLUMN()-13))&lt;&gt;MONTH($C$2),"",DAY($C$2+(COLUMN()-13)))</f>
        <v>16</v>
      </c>
      <c r="AC4" s="11" t="n">
        <f aca="false">IF(MONTH($C$2+(COLUMN()-13))&lt;&gt;MONTH($C$2),"",DAY($C$2+(COLUMN()-13)))</f>
        <v>17</v>
      </c>
      <c r="AD4" s="11" t="n">
        <f aca="false">IF(MONTH($C$2+(COLUMN()-13))&lt;&gt;MONTH($C$2),"",DAY($C$2+(COLUMN()-13)))</f>
        <v>18</v>
      </c>
      <c r="AE4" s="11" t="n">
        <f aca="false">IF(MONTH($C$2+(COLUMN()-13))&lt;&gt;MONTH($C$2),"",DAY($C$2+(COLUMN()-13)))</f>
        <v>19</v>
      </c>
      <c r="AF4" s="11" t="n">
        <f aca="false">IF(MONTH($C$2+(COLUMN()-13))&lt;&gt;MONTH($C$2),"",DAY($C$2+(COLUMN()-13)))</f>
        <v>20</v>
      </c>
      <c r="AG4" s="11" t="n">
        <f aca="false">IF(MONTH($C$2+(COLUMN()-13))&lt;&gt;MONTH($C$2),"",DAY($C$2+(COLUMN()-13)))</f>
        <v>21</v>
      </c>
      <c r="AH4" s="11" t="n">
        <f aca="false">IF(MONTH($C$2+(COLUMN()-13))&lt;&gt;MONTH($C$2),"",DAY($C$2+(COLUMN()-13)))</f>
        <v>22</v>
      </c>
      <c r="AI4" s="11" t="n">
        <f aca="false">IF(MONTH($C$2+(COLUMN()-13))&lt;&gt;MONTH($C$2),"",DAY($C$2+(COLUMN()-13)))</f>
        <v>23</v>
      </c>
      <c r="AJ4" s="11" t="n">
        <f aca="false">IF(MONTH($C$2+(COLUMN()-13))&lt;&gt;MONTH($C$2),"",DAY($C$2+(COLUMN()-13)))</f>
        <v>24</v>
      </c>
      <c r="AK4" s="11" t="n">
        <f aca="false">IF(MONTH($C$2+(COLUMN()-13))&lt;&gt;MONTH($C$2),"",DAY($C$2+(COLUMN()-13)))</f>
        <v>25</v>
      </c>
      <c r="AL4" s="11" t="n">
        <f aca="false">IF(MONTH($C$2+(COLUMN()-13))&lt;&gt;MONTH($C$2),"",DAY($C$2+(COLUMN()-13)))</f>
        <v>26</v>
      </c>
      <c r="AM4" s="11" t="n">
        <f aca="false">IF(MONTH($C$2+(COLUMN()-13))&lt;&gt;MONTH($C$2),"",DAY($C$2+(COLUMN()-13)))</f>
        <v>27</v>
      </c>
      <c r="AN4" s="11" t="n">
        <f aca="false">IF(MONTH($C$2+(COLUMN()-13))&lt;&gt;MONTH($C$2),"",DAY($C$2+(COLUMN()-13)))</f>
        <v>28</v>
      </c>
      <c r="AO4" s="11" t="n">
        <f aca="false">IF(MONTH($C$2+(COLUMN()-13))&lt;&gt;MONTH($C$2),"",DAY($C$2+(COLUMN()-13)))</f>
        <v>29</v>
      </c>
      <c r="AP4" s="11" t="n">
        <f aca="false">IF(MONTH($C$2+(COLUMN()-13))&lt;&gt;MONTH($C$2),"",DAY($C$2+(COLUMN()-13)))</f>
        <v>30</v>
      </c>
      <c r="AQ4" s="11" t="str">
        <f aca="false">IF(MONTH($C$2+(COLUMN()-13))&lt;&gt;MONTH($C$2),"",DAY($C$2+(COLUMN()-13)))</f>
        <v/>
      </c>
    </row>
    <row r="5" customFormat="false" ht="19.5" hidden="false" customHeight="true" outlineLevel="0" collapsed="false">
      <c r="A5" s="2"/>
      <c r="B5" s="12" t="s">
        <v>17</v>
      </c>
      <c r="C5" s="13" t="s">
        <v>18</v>
      </c>
      <c r="D5" s="14" t="n">
        <v>8</v>
      </c>
      <c r="E5" s="15" t="n">
        <v>30</v>
      </c>
      <c r="F5" s="16" t="n">
        <f aca="false">ROUND(SUM(M5:AQ5),2)</f>
        <v>144</v>
      </c>
      <c r="G5" s="17" t="n">
        <f aca="false">COUNT(M5:AQ5)</f>
        <v>17</v>
      </c>
      <c r="H5" s="16" t="n">
        <f aca="false">IFERROR(F5/G5,0)</f>
        <v>8.47058823529412</v>
      </c>
      <c r="I5" s="18" t="n">
        <f aca="false">F5-G5*D5</f>
        <v>8</v>
      </c>
      <c r="J5" s="17" t="n">
        <f aca="false">COUNTIF(M5:AQ5,"U")</f>
        <v>5</v>
      </c>
      <c r="K5" s="17" t="n">
        <f aca="false">COUNTIF(M5:AQ5,"K")</f>
        <v>0</v>
      </c>
      <c r="L5" s="17" t="n">
        <f aca="false">E5-J5</f>
        <v>25</v>
      </c>
      <c r="M5" s="19" t="n">
        <v>8</v>
      </c>
      <c r="N5" s="19" t="n">
        <v>9</v>
      </c>
      <c r="O5" s="19" t="n">
        <v>8.5</v>
      </c>
      <c r="P5" s="19" t="n">
        <v>9</v>
      </c>
      <c r="Q5" s="20"/>
      <c r="R5" s="20"/>
      <c r="S5" s="19" t="n">
        <v>9</v>
      </c>
      <c r="T5" s="19" t="n">
        <v>8</v>
      </c>
      <c r="U5" s="19" t="n">
        <v>8</v>
      </c>
      <c r="V5" s="19" t="n">
        <v>8.5</v>
      </c>
      <c r="W5" s="19" t="n">
        <v>9</v>
      </c>
      <c r="X5" s="20"/>
      <c r="Y5" s="20"/>
      <c r="Z5" s="19" t="n">
        <v>8.5</v>
      </c>
      <c r="AA5" s="19" t="n">
        <v>8</v>
      </c>
      <c r="AB5" s="19" t="n">
        <v>8</v>
      </c>
      <c r="AC5" s="19" t="n">
        <v>9</v>
      </c>
      <c r="AD5" s="19" t="n">
        <v>8.5</v>
      </c>
      <c r="AE5" s="20"/>
      <c r="AF5" s="20"/>
      <c r="AG5" s="21" t="s">
        <v>4</v>
      </c>
      <c r="AH5" s="21" t="s">
        <v>4</v>
      </c>
      <c r="AI5" s="21" t="s">
        <v>4</v>
      </c>
      <c r="AJ5" s="21" t="s">
        <v>4</v>
      </c>
      <c r="AK5" s="21" t="s">
        <v>4</v>
      </c>
      <c r="AL5" s="20"/>
      <c r="AM5" s="20"/>
      <c r="AN5" s="19" t="n">
        <v>8</v>
      </c>
      <c r="AO5" s="19" t="n">
        <v>8.5</v>
      </c>
      <c r="AP5" s="19" t="n">
        <v>8.5</v>
      </c>
      <c r="AQ5" s="20"/>
    </row>
    <row r="6" customFormat="false" ht="19.5" hidden="false" customHeight="true" outlineLevel="0" collapsed="false">
      <c r="A6" s="2"/>
      <c r="B6" s="12" t="s">
        <v>19</v>
      </c>
      <c r="C6" s="13" t="s">
        <v>20</v>
      </c>
      <c r="D6" s="14" t="n">
        <v>8</v>
      </c>
      <c r="E6" s="15" t="n">
        <v>30</v>
      </c>
      <c r="F6" s="16" t="n">
        <f aca="false">ROUND(SUM(M6:AQ6),2)</f>
        <v>164.5</v>
      </c>
      <c r="G6" s="17" t="n">
        <f aca="false">COUNT(M6:AQ6)</f>
        <v>20</v>
      </c>
      <c r="H6" s="16" t="n">
        <f aca="false">IFERROR(F6/G6,0)</f>
        <v>8.225</v>
      </c>
      <c r="I6" s="18" t="n">
        <f aca="false">F6-G6*D6</f>
        <v>4.5</v>
      </c>
      <c r="J6" s="17" t="n">
        <f aca="false">COUNTIF(M6:AQ6,"U")</f>
        <v>0</v>
      </c>
      <c r="K6" s="17" t="n">
        <f aca="false">COUNTIF(M6:AQ6,"K")</f>
        <v>2</v>
      </c>
      <c r="L6" s="17" t="n">
        <f aca="false">E6-J6</f>
        <v>30</v>
      </c>
      <c r="M6" s="19" t="n">
        <v>9</v>
      </c>
      <c r="N6" s="19" t="n">
        <v>8</v>
      </c>
      <c r="O6" s="21" t="s">
        <v>6</v>
      </c>
      <c r="P6" s="21" t="s">
        <v>6</v>
      </c>
      <c r="Q6" s="20"/>
      <c r="R6" s="20"/>
      <c r="S6" s="19" t="n">
        <v>7.5</v>
      </c>
      <c r="T6" s="19" t="n">
        <v>8</v>
      </c>
      <c r="U6" s="19" t="n">
        <v>8</v>
      </c>
      <c r="V6" s="19" t="n">
        <v>8</v>
      </c>
      <c r="W6" s="19" t="n">
        <v>7.5</v>
      </c>
      <c r="X6" s="20"/>
      <c r="Y6" s="20"/>
      <c r="Z6" s="19" t="n">
        <v>8.5</v>
      </c>
      <c r="AA6" s="19" t="n">
        <v>9</v>
      </c>
      <c r="AB6" s="19" t="n">
        <v>8.5</v>
      </c>
      <c r="AC6" s="19" t="n">
        <v>8.5</v>
      </c>
      <c r="AD6" s="19" t="n">
        <v>7.5</v>
      </c>
      <c r="AE6" s="20"/>
      <c r="AF6" s="20"/>
      <c r="AG6" s="19" t="n">
        <v>8.5</v>
      </c>
      <c r="AH6" s="19" t="n">
        <v>8</v>
      </c>
      <c r="AI6" s="19" t="n">
        <v>8</v>
      </c>
      <c r="AJ6" s="19" t="n">
        <v>8.5</v>
      </c>
      <c r="AK6" s="19" t="n">
        <v>8.5</v>
      </c>
      <c r="AL6" s="20"/>
      <c r="AM6" s="20"/>
      <c r="AN6" s="19" t="n">
        <v>8.5</v>
      </c>
      <c r="AO6" s="19" t="n">
        <v>8.5</v>
      </c>
      <c r="AP6" s="19" t="n">
        <v>8</v>
      </c>
      <c r="AQ6" s="20"/>
    </row>
    <row r="7" customFormat="false" ht="19.5" hidden="false" customHeight="true" outlineLevel="0" collapsed="false">
      <c r="A7" s="2"/>
      <c r="B7" s="12" t="s">
        <v>21</v>
      </c>
      <c r="C7" s="13" t="s">
        <v>22</v>
      </c>
      <c r="D7" s="14" t="n">
        <v>7</v>
      </c>
      <c r="E7" s="15" t="n">
        <v>28</v>
      </c>
      <c r="F7" s="16" t="n">
        <f aca="false">ROUND(SUM(M7:AQ7),2)</f>
        <v>157.5</v>
      </c>
      <c r="G7" s="17" t="n">
        <f aca="false">COUNT(M7:AQ7)</f>
        <v>22</v>
      </c>
      <c r="H7" s="16" t="n">
        <f aca="false">IFERROR(F7/G7,0)</f>
        <v>7.15909090909091</v>
      </c>
      <c r="I7" s="18" t="n">
        <f aca="false">F7-G7*D7</f>
        <v>3.5</v>
      </c>
      <c r="J7" s="17" t="n">
        <f aca="false">COUNTIF(M7:AQ7,"U")</f>
        <v>0</v>
      </c>
      <c r="K7" s="17" t="n">
        <f aca="false">COUNTIF(M7:AQ7,"K")</f>
        <v>0</v>
      </c>
      <c r="L7" s="17" t="n">
        <f aca="false">E7-J7</f>
        <v>28</v>
      </c>
      <c r="M7" s="19" t="n">
        <v>7.5</v>
      </c>
      <c r="N7" s="19" t="n">
        <v>6.5</v>
      </c>
      <c r="O7" s="19" t="n">
        <v>8</v>
      </c>
      <c r="P7" s="19" t="n">
        <v>7.5</v>
      </c>
      <c r="Q7" s="20"/>
      <c r="R7" s="20"/>
      <c r="S7" s="19" t="n">
        <v>6.5</v>
      </c>
      <c r="T7" s="19" t="n">
        <v>6.5</v>
      </c>
      <c r="U7" s="19" t="n">
        <v>6.5</v>
      </c>
      <c r="V7" s="19" t="n">
        <v>7</v>
      </c>
      <c r="W7" s="19" t="n">
        <v>7</v>
      </c>
      <c r="X7" s="20"/>
      <c r="Y7" s="20"/>
      <c r="Z7" s="19" t="n">
        <v>7.5</v>
      </c>
      <c r="AA7" s="19" t="n">
        <v>6.5</v>
      </c>
      <c r="AB7" s="19" t="n">
        <v>8</v>
      </c>
      <c r="AC7" s="19" t="n">
        <v>7</v>
      </c>
      <c r="AD7" s="19" t="n">
        <v>7</v>
      </c>
      <c r="AE7" s="20"/>
      <c r="AF7" s="20"/>
      <c r="AG7" s="19" t="n">
        <v>7</v>
      </c>
      <c r="AH7" s="19" t="n">
        <v>7.5</v>
      </c>
      <c r="AI7" s="19" t="n">
        <v>8</v>
      </c>
      <c r="AJ7" s="19" t="n">
        <v>7</v>
      </c>
      <c r="AK7" s="19" t="n">
        <v>7.5</v>
      </c>
      <c r="AL7" s="20"/>
      <c r="AM7" s="20"/>
      <c r="AN7" s="19" t="n">
        <v>7</v>
      </c>
      <c r="AO7" s="19" t="n">
        <v>7.5</v>
      </c>
      <c r="AP7" s="19" t="n">
        <v>7</v>
      </c>
      <c r="AQ7" s="20"/>
    </row>
    <row r="8" customFormat="false" ht="19.5" hidden="false" customHeight="true" outlineLevel="0" collapsed="false">
      <c r="A8" s="2"/>
      <c r="B8" s="12" t="s">
        <v>23</v>
      </c>
      <c r="C8" s="13" t="s">
        <v>20</v>
      </c>
      <c r="D8" s="14" t="n">
        <v>8</v>
      </c>
      <c r="E8" s="15" t="n">
        <v>30</v>
      </c>
      <c r="F8" s="16" t="n">
        <f aca="false">ROUND(SUM(M8:AQ8),2)</f>
        <v>190.5</v>
      </c>
      <c r="G8" s="17" t="n">
        <f aca="false">COUNT(M8:AQ8)</f>
        <v>22</v>
      </c>
      <c r="H8" s="16" t="n">
        <f aca="false">IFERROR(F8/G8,0)</f>
        <v>8.65909090909091</v>
      </c>
      <c r="I8" s="18" t="n">
        <f aca="false">F8-G8*D8</f>
        <v>14.5</v>
      </c>
      <c r="J8" s="17" t="n">
        <f aca="false">COUNTIF(M8:AQ8,"U")</f>
        <v>0</v>
      </c>
      <c r="K8" s="17" t="n">
        <f aca="false">COUNTIF(M8:AQ8,"K")</f>
        <v>0</v>
      </c>
      <c r="L8" s="17" t="n">
        <f aca="false">E8-J8</f>
        <v>30</v>
      </c>
      <c r="M8" s="19" t="n">
        <v>8.5</v>
      </c>
      <c r="N8" s="19" t="n">
        <v>8</v>
      </c>
      <c r="O8" s="19" t="n">
        <v>9</v>
      </c>
      <c r="P8" s="19" t="n">
        <v>8</v>
      </c>
      <c r="Q8" s="20"/>
      <c r="R8" s="20"/>
      <c r="S8" s="19" t="n">
        <v>8.5</v>
      </c>
      <c r="T8" s="19" t="n">
        <v>9</v>
      </c>
      <c r="U8" s="19" t="n">
        <v>8.5</v>
      </c>
      <c r="V8" s="19" t="n">
        <v>8.5</v>
      </c>
      <c r="W8" s="19" t="n">
        <v>9</v>
      </c>
      <c r="X8" s="20"/>
      <c r="Y8" s="20"/>
      <c r="Z8" s="19" t="n">
        <v>9.5</v>
      </c>
      <c r="AA8" s="19" t="n">
        <v>8</v>
      </c>
      <c r="AB8" s="19" t="n">
        <v>9</v>
      </c>
      <c r="AC8" s="19" t="n">
        <v>8.5</v>
      </c>
      <c r="AD8" s="19" t="n">
        <v>8.5</v>
      </c>
      <c r="AE8" s="20"/>
      <c r="AF8" s="20"/>
      <c r="AG8" s="19" t="n">
        <v>9.5</v>
      </c>
      <c r="AH8" s="19" t="n">
        <v>8.5</v>
      </c>
      <c r="AI8" s="19" t="n">
        <v>9</v>
      </c>
      <c r="AJ8" s="19" t="n">
        <v>8.5</v>
      </c>
      <c r="AK8" s="19" t="n">
        <v>8</v>
      </c>
      <c r="AL8" s="20"/>
      <c r="AM8" s="20"/>
      <c r="AN8" s="19" t="n">
        <v>8</v>
      </c>
      <c r="AO8" s="19" t="n">
        <v>9</v>
      </c>
      <c r="AP8" s="19" t="n">
        <v>9.5</v>
      </c>
      <c r="AQ8" s="20"/>
    </row>
    <row r="9" customFormat="false" ht="19.5" hidden="false" customHeight="true" outlineLevel="0" collapsed="false">
      <c r="A9" s="2"/>
      <c r="B9" s="12" t="s">
        <v>24</v>
      </c>
      <c r="C9" s="13" t="s">
        <v>18</v>
      </c>
      <c r="D9" s="14" t="n">
        <v>6</v>
      </c>
      <c r="E9" s="15" t="n">
        <v>25</v>
      </c>
      <c r="F9" s="16" t="n">
        <f aca="false">ROUND(SUM(M9:AQ9),2)</f>
        <v>126</v>
      </c>
      <c r="G9" s="17" t="n">
        <f aca="false">COUNT(M9:AQ9)</f>
        <v>21</v>
      </c>
      <c r="H9" s="16" t="n">
        <f aca="false">IFERROR(F9/G9,0)</f>
        <v>6</v>
      </c>
      <c r="I9" s="18" t="n">
        <f aca="false">F9-G9*D9</f>
        <v>0</v>
      </c>
      <c r="J9" s="17" t="n">
        <f aca="false">COUNTIF(M9:AQ9,"U")</f>
        <v>1</v>
      </c>
      <c r="K9" s="17" t="n">
        <f aca="false">COUNTIF(M9:AQ9,"K")</f>
        <v>0</v>
      </c>
      <c r="L9" s="17" t="n">
        <f aca="false">E9-J9</f>
        <v>24</v>
      </c>
      <c r="M9" s="19" t="n">
        <v>5.5</v>
      </c>
      <c r="N9" s="19" t="n">
        <v>6</v>
      </c>
      <c r="O9" s="19" t="n">
        <v>5.5</v>
      </c>
      <c r="P9" s="19" t="n">
        <v>7</v>
      </c>
      <c r="Q9" s="20"/>
      <c r="R9" s="20"/>
      <c r="S9" s="19" t="n">
        <v>6</v>
      </c>
      <c r="T9" s="21" t="s">
        <v>4</v>
      </c>
      <c r="U9" s="19" t="n">
        <v>6</v>
      </c>
      <c r="V9" s="19" t="n">
        <v>5.5</v>
      </c>
      <c r="W9" s="19" t="n">
        <v>5.5</v>
      </c>
      <c r="X9" s="20"/>
      <c r="Y9" s="20"/>
      <c r="Z9" s="19" t="n">
        <v>7</v>
      </c>
      <c r="AA9" s="19" t="n">
        <v>6.5</v>
      </c>
      <c r="AB9" s="19" t="n">
        <v>5.5</v>
      </c>
      <c r="AC9" s="19" t="n">
        <v>6</v>
      </c>
      <c r="AD9" s="19" t="n">
        <v>6</v>
      </c>
      <c r="AE9" s="20"/>
      <c r="AF9" s="20"/>
      <c r="AG9" s="19" t="n">
        <v>5.5</v>
      </c>
      <c r="AH9" s="19" t="n">
        <v>6</v>
      </c>
      <c r="AI9" s="19" t="n">
        <v>6</v>
      </c>
      <c r="AJ9" s="19" t="n">
        <v>6.5</v>
      </c>
      <c r="AK9" s="19" t="n">
        <v>6</v>
      </c>
      <c r="AL9" s="20"/>
      <c r="AM9" s="20"/>
      <c r="AN9" s="19" t="n">
        <v>6</v>
      </c>
      <c r="AO9" s="19" t="n">
        <v>5.5</v>
      </c>
      <c r="AP9" s="19" t="n">
        <v>6.5</v>
      </c>
      <c r="AQ9" s="20"/>
    </row>
    <row r="10" customFormat="false" ht="15" hidden="false" customHeight="fals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</sheetData>
  <mergeCells count="13">
    <mergeCell ref="A1:AQ1"/>
    <mergeCell ref="C2:E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conditionalFormatting sqref="M5:AQ9">
    <cfRule type="expression" priority="2" aboveAverage="0" equalAverage="0" bottom="0" percent="0" rank="0" text="" dxfId="0">
      <formula>MONTH($C$2+(COLUMN()-13))&lt;&gt;MONTH($C$2)</formula>
    </cfRule>
    <cfRule type="expression" priority="3" aboveAverage="0" equalAverage="0" bottom="0" percent="0" rank="0" text="" dxfId="1">
      <formula>M5="U"</formula>
    </cfRule>
    <cfRule type="expression" priority="4" aboveAverage="0" equalAverage="0" bottom="0" percent="0" rank="0" text="" dxfId="2">
      <formula>M5="K"</formula>
    </cfRule>
    <cfRule type="expression" priority="5" aboveAverage="0" equalAverage="0" bottom="0" percent="0" rank="0" text="" dxfId="3">
      <formula>M5="F"</formula>
    </cfRule>
    <cfRule type="expression" priority="6" aboveAverage="0" equalAverage="0" bottom="0" percent="0" rank="0" text="" dxfId="4">
      <formula>AND(WEEKDAY($C$2+(COLUMN()-13),2)&gt;=6,M5="")</formula>
    </cfRule>
    <cfRule type="colorScale" priority="7">
      <colorScale>
        <cfvo type="num" val="1"/>
        <cfvo type="num" val="11"/>
        <color rgb="FFCDEFDF"/>
        <color rgb="FF3DDC97"/>
      </colorScale>
    </cfRule>
  </conditionalFormatting>
  <conditionalFormatting sqref="M4:AQ4">
    <cfRule type="expression" priority="8" aboveAverage="0" equalAverage="0" bottom="0" percent="0" rank="0" text="" dxfId="5">
      <formula>$C$2+(COLUMN()-13)=TODAY()</formula>
    </cfRule>
  </conditionalFormatting>
  <conditionalFormatting sqref="M3:AQ3">
    <cfRule type="expression" priority="9" aboveAverage="0" equalAverage="0" bottom="0" percent="0" rank="0" text="" dxfId="6">
      <formula>$C$2+(COLUMN()-13)=TODAY()</formula>
    </cfRule>
  </conditionalFormatting>
  <conditionalFormatting sqref="I5:I9">
    <cfRule type="cellIs" priority="10" operator="greaterThan" aboveAverage="0" equalAverage="0" bottom="0" percent="0" rank="0" text="" dxfId="7">
      <formula>0</formula>
    </cfRule>
    <cfRule type="cellIs" priority="11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DDC97"/>
    <pageSetUpPr fitToPage="true"/>
  </sheetPr>
  <dimension ref="A1:L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9" min="2" style="0" width="14.51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</row>
    <row r="2" customFormat="false" ht="37.5" hidden="false" customHeight="true" outlineLevel="0" collapsed="false">
      <c r="A2" s="2"/>
      <c r="B2" s="22" t="s">
        <v>25</v>
      </c>
      <c r="C2" s="22"/>
      <c r="D2" s="22"/>
      <c r="E2" s="22"/>
      <c r="F2" s="22"/>
      <c r="G2" s="22"/>
      <c r="H2" s="22"/>
      <c r="I2" s="22"/>
      <c r="J2" s="2"/>
    </row>
    <row r="3" customFormat="false" ht="18" hidden="false" customHeight="true" outlineLevel="0" collapsed="false">
      <c r="A3" s="2"/>
      <c r="B3" s="23" t="s">
        <v>26</v>
      </c>
      <c r="C3" s="23"/>
      <c r="D3" s="23"/>
      <c r="E3" s="23"/>
      <c r="F3" s="23"/>
      <c r="G3" s="23"/>
      <c r="H3" s="23"/>
      <c r="I3" s="23"/>
      <c r="J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</row>
    <row r="5" customFormat="false" ht="13.5" hidden="false" customHeight="true" outlineLevel="0" collapsed="false">
      <c r="A5" s="2"/>
      <c r="B5" s="24" t="s">
        <v>1</v>
      </c>
      <c r="C5" s="2"/>
      <c r="D5" s="2"/>
      <c r="E5" s="2"/>
      <c r="F5" s="2"/>
      <c r="G5" s="2"/>
      <c r="H5" s="25" t="s">
        <v>27</v>
      </c>
      <c r="I5" s="25"/>
      <c r="J5" s="2"/>
    </row>
    <row r="6" customFormat="false" ht="21.75" hidden="false" customHeight="true" outlineLevel="0" collapsed="false">
      <c r="A6" s="2"/>
      <c r="B6" s="26" t="n">
        <f aca="false">Monatsmatrix!$C$2</f>
        <v>46266</v>
      </c>
      <c r="C6" s="26"/>
      <c r="D6" s="26"/>
      <c r="E6" s="26"/>
      <c r="F6" s="2"/>
      <c r="G6" s="2"/>
      <c r="H6" s="27" t="n">
        <f aca="true">TODAY()</f>
        <v>46272</v>
      </c>
      <c r="I6" s="27"/>
      <c r="J6" s="2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</row>
    <row r="8" customFormat="false" ht="19.5" hidden="false" customHeight="true" outlineLevel="0" collapsed="false">
      <c r="A8" s="2"/>
      <c r="B8" s="28" t="s">
        <v>28</v>
      </c>
      <c r="C8" s="28"/>
      <c r="D8" s="28"/>
      <c r="E8" s="28"/>
      <c r="F8" s="28"/>
      <c r="G8" s="28"/>
      <c r="H8" s="28"/>
      <c r="I8" s="28"/>
      <c r="J8" s="2"/>
    </row>
    <row r="9" customFormat="false" ht="3.75" hidden="false" customHeight="true" outlineLevel="0" collapsed="false">
      <c r="A9" s="2"/>
      <c r="B9" s="29"/>
      <c r="C9" s="29"/>
      <c r="D9" s="30"/>
      <c r="E9" s="30"/>
      <c r="F9" s="29"/>
      <c r="G9" s="29"/>
      <c r="H9" s="30"/>
      <c r="I9" s="30"/>
      <c r="J9" s="2"/>
      <c r="K9" s="31" t="s">
        <v>29</v>
      </c>
      <c r="L9" s="31" t="s">
        <v>30</v>
      </c>
    </row>
    <row r="10" customFormat="false" ht="15" hidden="false" customHeight="true" outlineLevel="0" collapsed="false">
      <c r="A10" s="2"/>
      <c r="B10" s="32" t="s">
        <v>31</v>
      </c>
      <c r="C10" s="32"/>
      <c r="D10" s="32" t="s">
        <v>32</v>
      </c>
      <c r="E10" s="32"/>
      <c r="F10" s="32" t="s">
        <v>33</v>
      </c>
      <c r="G10" s="32"/>
      <c r="H10" s="32" t="s">
        <v>34</v>
      </c>
      <c r="I10" s="32"/>
      <c r="J10" s="2"/>
      <c r="K10" s="31" t="s">
        <v>35</v>
      </c>
      <c r="L10" s="31" t="n">
        <f aca="false">SUM(Monatsmatrix!$G$5:$G$9)</f>
        <v>102</v>
      </c>
    </row>
    <row r="11" customFormat="false" ht="18" hidden="false" customHeight="true" outlineLevel="0" collapsed="false">
      <c r="A11" s="2"/>
      <c r="B11" s="33" t="n">
        <f aca="false">COUNTIF(Monatsmatrix!$B$5:$B$9,"&lt;&gt;")</f>
        <v>5</v>
      </c>
      <c r="C11" s="33"/>
      <c r="D11" s="34" t="n">
        <f aca="false">SUM(Monatsmatrix!$F$5:$F$9)</f>
        <v>782.5</v>
      </c>
      <c r="E11" s="34"/>
      <c r="F11" s="33" t="n">
        <f aca="false">SUM(Monatsmatrix!$G$5:$G$9)</f>
        <v>102</v>
      </c>
      <c r="G11" s="33"/>
      <c r="H11" s="35" t="n">
        <f aca="false">SUM(Monatsmatrix!$F$5:$F$9)-SUMPRODUCT(Monatsmatrix!$G$5:$G$9,Monatsmatrix!$D$5:$D$9)</f>
        <v>30.5</v>
      </c>
      <c r="I11" s="35"/>
      <c r="J11" s="2"/>
      <c r="K11" s="31" t="s">
        <v>5</v>
      </c>
      <c r="L11" s="31" t="n">
        <f aca="false">SUM(Monatsmatrix!$J$5:$J$9)</f>
        <v>6</v>
      </c>
    </row>
    <row r="12" customFormat="false" ht="15.75" hidden="false" customHeight="true" outlineLevel="0" collapsed="false">
      <c r="A12" s="2"/>
      <c r="B12" s="33"/>
      <c r="C12" s="33"/>
      <c r="D12" s="34"/>
      <c r="E12" s="34"/>
      <c r="F12" s="33"/>
      <c r="G12" s="33"/>
      <c r="H12" s="35"/>
      <c r="I12" s="35"/>
      <c r="J12" s="2"/>
      <c r="K12" s="31" t="s">
        <v>7</v>
      </c>
      <c r="L12" s="31" t="n">
        <f aca="false">SUM(Monatsmatrix!$K$5:$K$9)</f>
        <v>2</v>
      </c>
    </row>
    <row r="13" customFormat="false" ht="15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customFormat="false" ht="3.75" hidden="false" customHeight="true" outlineLevel="0" collapsed="false">
      <c r="A14" s="2"/>
      <c r="B14" s="36"/>
      <c r="C14" s="36"/>
      <c r="D14" s="37"/>
      <c r="E14" s="37"/>
      <c r="F14" s="30"/>
      <c r="G14" s="30"/>
      <c r="H14" s="38"/>
      <c r="I14" s="38"/>
      <c r="J14" s="2"/>
    </row>
    <row r="15" customFormat="false" ht="15" hidden="false" customHeight="true" outlineLevel="0" collapsed="false">
      <c r="A15" s="2"/>
      <c r="B15" s="32" t="s">
        <v>36</v>
      </c>
      <c r="C15" s="32"/>
      <c r="D15" s="32" t="s">
        <v>37</v>
      </c>
      <c r="E15" s="32"/>
      <c r="F15" s="32" t="s">
        <v>38</v>
      </c>
      <c r="G15" s="32"/>
      <c r="H15" s="32" t="s">
        <v>39</v>
      </c>
      <c r="I15" s="32"/>
      <c r="J15" s="2"/>
    </row>
    <row r="16" customFormat="false" ht="18" hidden="false" customHeight="true" outlineLevel="0" collapsed="false">
      <c r="A16" s="2"/>
      <c r="B16" s="33" t="n">
        <f aca="false">SUM(Monatsmatrix!$J$5:$J$9)</f>
        <v>6</v>
      </c>
      <c r="C16" s="33"/>
      <c r="D16" s="33" t="n">
        <f aca="false">SUM(Monatsmatrix!$K$5:$K$9)</f>
        <v>2</v>
      </c>
      <c r="E16" s="33"/>
      <c r="F16" s="39" t="n">
        <f aca="false">IFERROR(SUM(Monatsmatrix!$F$5:$F$9)/SUM(Monatsmatrix!$G$5:$G$9),0)</f>
        <v>7.67156862745098</v>
      </c>
      <c r="G16" s="39"/>
      <c r="H16" s="33" t="n">
        <f aca="false">SUM(Monatsmatrix!$J$5:$J$9)+SUM(Monatsmatrix!$K$5:$K$9)</f>
        <v>8</v>
      </c>
      <c r="I16" s="33"/>
      <c r="J16" s="2"/>
    </row>
    <row r="17" customFormat="false" ht="15.75" hidden="false" customHeight="true" outlineLevel="0" collapsed="false">
      <c r="A17" s="2"/>
      <c r="B17" s="33"/>
      <c r="C17" s="33"/>
      <c r="D17" s="33"/>
      <c r="E17" s="33"/>
      <c r="F17" s="39"/>
      <c r="G17" s="39"/>
      <c r="H17" s="33"/>
      <c r="I17" s="33"/>
      <c r="J17" s="2"/>
    </row>
    <row r="18" customFormat="false" ht="19.5" hidden="false" customHeight="true" outlineLevel="0" collapsed="false">
      <c r="A18" s="2"/>
      <c r="B18" s="28" t="s">
        <v>40</v>
      </c>
      <c r="C18" s="28"/>
      <c r="D18" s="28"/>
      <c r="E18" s="28"/>
      <c r="F18" s="28"/>
      <c r="G18" s="28"/>
      <c r="H18" s="28"/>
      <c r="I18" s="28"/>
      <c r="J18" s="2"/>
      <c r="K18" s="31" t="s">
        <v>41</v>
      </c>
      <c r="L18" s="31" t="s">
        <v>42</v>
      </c>
    </row>
    <row r="19" customFormat="false" ht="15" hidden="false" customHeight="fals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0" t="str">
        <f aca="false">Monatsmatrix!B5</f>
        <v>Anna Weber</v>
      </c>
      <c r="L19" s="40" t="n">
        <f aca="false">Monatsmatrix!F5</f>
        <v>144</v>
      </c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0" t="str">
        <f aca="false">Monatsmatrix!B6</f>
        <v>Ben Krause</v>
      </c>
      <c r="L20" s="40" t="n">
        <f aca="false">Monatsmatrix!F6</f>
        <v>164.5</v>
      </c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0" t="str">
        <f aca="false">Monatsmatrix!B7</f>
        <v>Carla Schmitt</v>
      </c>
      <c r="L21" s="40" t="n">
        <f aca="false">Monatsmatrix!F7</f>
        <v>157.5</v>
      </c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0" t="str">
        <f aca="false">Monatsmatrix!B8</f>
        <v>David Lang</v>
      </c>
      <c r="L22" s="40" t="n">
        <f aca="false">Monatsmatrix!F8</f>
        <v>190.5</v>
      </c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0" t="str">
        <f aca="false">Monatsmatrix!B9</f>
        <v>Eva Roth</v>
      </c>
      <c r="L23" s="40" t="n">
        <f aca="false">Monatsmatrix!F9</f>
        <v>126</v>
      </c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customFormat="false" ht="19.5" hidden="false" customHeight="true" outlineLevel="0" collapsed="false">
      <c r="A34" s="2"/>
      <c r="B34" s="28" t="s">
        <v>43</v>
      </c>
      <c r="C34" s="28"/>
      <c r="D34" s="28"/>
      <c r="E34" s="28"/>
      <c r="F34" s="28"/>
      <c r="G34" s="28"/>
      <c r="H34" s="28"/>
      <c r="I34" s="28"/>
      <c r="J34" s="2"/>
    </row>
    <row r="35" customFormat="false" ht="21.75" hidden="false" customHeight="true" outlineLevel="0" collapsed="false">
      <c r="A35" s="2"/>
      <c r="B35" s="41" t="s">
        <v>44</v>
      </c>
      <c r="C35" s="41"/>
      <c r="D35" s="41"/>
      <c r="E35" s="41"/>
      <c r="F35" s="41"/>
      <c r="G35" s="41"/>
      <c r="H35" s="41"/>
      <c r="I35" s="41"/>
      <c r="J35" s="2"/>
    </row>
    <row r="36" customFormat="false" ht="21.75" hidden="false" customHeight="true" outlineLevel="0" collapsed="false">
      <c r="A36" s="2"/>
      <c r="B36" s="41" t="s">
        <v>45</v>
      </c>
      <c r="C36" s="41"/>
      <c r="D36" s="41"/>
      <c r="E36" s="41"/>
      <c r="F36" s="41"/>
      <c r="G36" s="41"/>
      <c r="H36" s="41"/>
      <c r="I36" s="41"/>
      <c r="J36" s="2"/>
    </row>
    <row r="37" customFormat="false" ht="21.75" hidden="false" customHeight="true" outlineLevel="0" collapsed="false">
      <c r="A37" s="2"/>
      <c r="B37" s="41" t="s">
        <v>46</v>
      </c>
      <c r="C37" s="41"/>
      <c r="D37" s="41"/>
      <c r="E37" s="41"/>
      <c r="F37" s="41"/>
      <c r="G37" s="41"/>
      <c r="H37" s="41"/>
      <c r="I37" s="41"/>
      <c r="J37" s="2"/>
    </row>
    <row r="38" customFormat="false" ht="21.75" hidden="false" customHeight="true" outlineLevel="0" collapsed="false">
      <c r="A38" s="2"/>
      <c r="B38" s="41" t="s">
        <v>47</v>
      </c>
      <c r="C38" s="41"/>
      <c r="D38" s="41"/>
      <c r="E38" s="41"/>
      <c r="F38" s="41"/>
      <c r="G38" s="41"/>
      <c r="H38" s="41"/>
      <c r="I38" s="41"/>
      <c r="J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customFormat="false" ht="15" hidden="false" customHeight="fals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customFormat="false" ht="15" hidden="false" customHeight="fals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customFormat="false" ht="15" hidden="false" customHeight="fals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customFormat="false" ht="15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customFormat="false" ht="15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customFormat="false" ht="1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36">
    <mergeCell ref="B2:I2"/>
    <mergeCell ref="B3:I3"/>
    <mergeCell ref="H5:I5"/>
    <mergeCell ref="B6:E6"/>
    <mergeCell ref="H6:I6"/>
    <mergeCell ref="B8:I8"/>
    <mergeCell ref="B9:C9"/>
    <mergeCell ref="D9:E9"/>
    <mergeCell ref="F9:G9"/>
    <mergeCell ref="H9:I9"/>
    <mergeCell ref="B10:C10"/>
    <mergeCell ref="D10:E10"/>
    <mergeCell ref="F10:G10"/>
    <mergeCell ref="H10:I10"/>
    <mergeCell ref="B11:C12"/>
    <mergeCell ref="D11:E12"/>
    <mergeCell ref="F11:G12"/>
    <mergeCell ref="H11:I12"/>
    <mergeCell ref="B14:C14"/>
    <mergeCell ref="D14:E14"/>
    <mergeCell ref="F14:G14"/>
    <mergeCell ref="H14:I14"/>
    <mergeCell ref="B15:C15"/>
    <mergeCell ref="D15:E15"/>
    <mergeCell ref="F15:G15"/>
    <mergeCell ref="H15:I15"/>
    <mergeCell ref="B16:C17"/>
    <mergeCell ref="D16:E17"/>
    <mergeCell ref="F16:G17"/>
    <mergeCell ref="H16:I17"/>
    <mergeCell ref="B18:I18"/>
    <mergeCell ref="B34:I34"/>
    <mergeCell ref="B35:I35"/>
    <mergeCell ref="B36:I36"/>
    <mergeCell ref="B37:I37"/>
    <mergeCell ref="B38:I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2026-09-07T12:49:33Z</dcterms:created>
  <dc:creator>openpyxl</dc:creator>
  <dc:description/>
  <dc:language>en-US</dc:language>
  <cp:lastModifiedBy/>
  <dcterms:modified xsi:type="dcterms:W3CDTF">2026-09-07T12:49:35Z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