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suchsbericht" sheetId="1" state="visible" r:id="rId3"/>
    <sheet name="Besuchsübersicht" sheetId="2" state="visible" r:id="rId4"/>
    <sheet name="Anleitung" sheetId="3" state="visible" r:id="rId5"/>
  </sheets>
  <definedNames>
    <definedName function="false" hidden="false" localSheetId="2" name="_xlnm.Print_Area" vbProcedure="false">Anleitung!$A$1:$I$41</definedName>
    <definedName function="false" hidden="false" localSheetId="0" name="_xlnm.Print_Area" vbProcedure="false">Besuchsbericht!$A$1:$I$48</definedName>
    <definedName function="false" hidden="false" localSheetId="1" name="_xlnm.Print_Area" vbProcedure="false">Besuchsübersicht!$A$1:$O$48</definedName>
    <definedName function="false" hidden="false" name="L_Besuchsart" vbProcedure="false">Anleitung!$E$33:$E$39</definedName>
    <definedName function="false" hidden="false" name="L_Bewertung" vbProcedure="false">Anleitung!$H$33:$H$35</definedName>
    <definedName function="false" hidden="false" name="L_JaNein" vbProcedure="false">Anleitung!$I$33:$I$34</definedName>
    <definedName function="false" hidden="false" name="L_MStatus" vbProcedure="false">Anleitung!$G$33:$G$35</definedName>
    <definedName function="false" hidden="false" name="L_Status" vbProcedure="false">Anleitung!$F$33:$F$38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<sst xmlns="http://schemas.openxmlformats.org/spreadsheetml/2006/main" count="300" uniqueCount="219">
  <si>
    <t xml:space="preserve">Besuchsbericht</t>
  </si>
  <si>
    <t xml:space="preserve">MUSTER GMBH</t>
  </si>
  <si>
    <t xml:space="preserve">KUNDENBESUCH · DOKUMENTATION, ERGEBNIS &amp; MASSNAHMEN</t>
  </si>
  <si>
    <t xml:space="preserve">Vertrieb · Außendienst</t>
  </si>
  <si>
    <t xml:space="preserve">BERICHTSDATEN</t>
  </si>
  <si>
    <t xml:space="preserve">BERICHT-NR.</t>
  </si>
  <si>
    <t xml:space="preserve">BR-2026-0207</t>
  </si>
  <si>
    <t xml:space="preserve">BESUCHSDATUM</t>
  </si>
  <si>
    <t xml:space="preserve">UHRZEIT (VON–BIS)</t>
  </si>
  <si>
    <t xml:space="preserve">09:30</t>
  </si>
  <si>
    <t xml:space="preserve">10:45</t>
  </si>
  <si>
    <t xml:space="preserve">DAUER (STD.)</t>
  </si>
  <si>
    <t xml:space="preserve">BESUCHSART</t>
  </si>
  <si>
    <t xml:space="preserve">Folgebesuch</t>
  </si>
  <si>
    <t xml:space="preserve">INTERESSE</t>
  </si>
  <si>
    <t xml:space="preserve">Hoch</t>
  </si>
  <si>
    <t xml:space="preserve">BESUCHSANLASS / ZWECK</t>
  </si>
  <si>
    <t xml:space="preserve">Projektabstimmung und Angebotsvorbereitung Neuanlage</t>
  </si>
  <si>
    <t xml:space="preserve">KUNDE &amp; ANSPRECHPARTNER</t>
  </si>
  <si>
    <t xml:space="preserve">KUNDE / FIRMA</t>
  </si>
  <si>
    <t xml:space="preserve">Lindner Elektrotechnik GmbH</t>
  </si>
  <si>
    <t xml:space="preserve">KUNDENNUMMER</t>
  </si>
  <si>
    <t xml:space="preserve">K-204817</t>
  </si>
  <si>
    <t xml:space="preserve">STRASSE / NR.</t>
  </si>
  <si>
    <t xml:space="preserve">Rheinaustraße 12</t>
  </si>
  <si>
    <t xml:space="preserve">PLZ / ORT</t>
  </si>
  <si>
    <t xml:space="preserve">40213 Düsseldorf</t>
  </si>
  <si>
    <t xml:space="preserve">BRANCHE</t>
  </si>
  <si>
    <t xml:space="preserve">Elektrotechnik</t>
  </si>
  <si>
    <t xml:space="preserve">REGION / GEBIET</t>
  </si>
  <si>
    <t xml:space="preserve">West</t>
  </si>
  <si>
    <t xml:space="preserve">ANSPRECHPARTNER</t>
  </si>
  <si>
    <t xml:space="preserve">Ing. Markus Thalberg</t>
  </si>
  <si>
    <t xml:space="preserve">FUNKTION</t>
  </si>
  <si>
    <t xml:space="preserve">Technischer Leiter</t>
  </si>
  <si>
    <t xml:space="preserve">TELEFON</t>
  </si>
  <si>
    <t xml:space="preserve">+49 211 6642-118</t>
  </si>
  <si>
    <t xml:space="preserve">MOBIL</t>
  </si>
  <si>
    <t xml:space="preserve">+49 172 884-22</t>
  </si>
  <si>
    <t xml:space="preserve">E-MAIL</t>
  </si>
  <si>
    <t xml:space="preserve">m.thalberg@lindner-elektro.example</t>
  </si>
  <si>
    <t xml:space="preserve">BESUCHER (AUSSENDIENST)</t>
  </si>
  <si>
    <t xml:space="preserve">AUSSENDIENST</t>
  </si>
  <si>
    <t xml:space="preserve">Lena Kaiser</t>
  </si>
  <si>
    <t xml:space="preserve">ABTEILUNG</t>
  </si>
  <si>
    <t xml:space="preserve">Vertrieb West</t>
  </si>
  <si>
    <t xml:space="preserve">PERSONALNR.</t>
  </si>
  <si>
    <t xml:space="preserve">MA-3390</t>
  </si>
  <si>
    <t xml:space="preserve">INNENDIENST</t>
  </si>
  <si>
    <t xml:space="preserve">Jonas Peters</t>
  </si>
  <si>
    <t xml:space="preserve">GESPRÄCHSINHALT / BESPROCHENE THEMEN</t>
  </si>
  <si>
    <t xml:space="preserve">• Aktuellen Projektstand »Neuanlage Halle 3« und Zeitplan besprochen.
• Technische Anforderungen und Schnittstellen geklärt.
• Servicevertrag und Reaktionszeiten thematisiert (Interesse vorhanden).
• Kunde erbittet ein detailliertes Angebot inkl. Wartungsoption.</t>
  </si>
  <si>
    <t xml:space="preserve">ERGEBNIS &amp; BEWERTUNG</t>
  </si>
  <si>
    <t xml:space="preserve">ERGEBNIS / STATUS</t>
  </si>
  <si>
    <t xml:space="preserve">In Verhandlung</t>
  </si>
  <si>
    <t xml:space="preserve">ABSCHLUSSWAHRSCH.</t>
  </si>
  <si>
    <t xml:space="preserve">UMSATZPOTENZIAL (€)</t>
  </si>
  <si>
    <t xml:space="preserve">ANGEBOT BIS</t>
  </si>
  <si>
    <t xml:space="preserve">BUDGET VORHANDEN</t>
  </si>
  <si>
    <t xml:space="preserve">Ja</t>
  </si>
  <si>
    <t xml:space="preserve">WETTBEWERB</t>
  </si>
  <si>
    <t xml:space="preserve">Nein</t>
  </si>
  <si>
    <t xml:space="preserve">VEREINBARTE MASSNAHMEN / NÄCHSTE SCHRITTE</t>
  </si>
  <si>
    <t xml:space="preserve">NR.</t>
  </si>
  <si>
    <t xml:space="preserve">MASSNAHME</t>
  </si>
  <si>
    <t xml:space="preserve">VERANTWORTLICH</t>
  </si>
  <si>
    <t xml:space="preserve">FRIST</t>
  </si>
  <si>
    <t xml:space="preserve">STATUS</t>
  </si>
  <si>
    <t xml:space="preserve">Detailangebot erstellen</t>
  </si>
  <si>
    <t xml:space="preserve">L. Kaiser</t>
  </si>
  <si>
    <t xml:space="preserve">In Arbeit</t>
  </si>
  <si>
    <t xml:space="preserve">Technische Spezifikation klären</t>
  </si>
  <si>
    <t xml:space="preserve">Innendienst</t>
  </si>
  <si>
    <t xml:space="preserve">Offen</t>
  </si>
  <si>
    <t xml:space="preserve">Referenztermin anbieten</t>
  </si>
  <si>
    <t xml:space="preserve">Servicevertrag-Entwurf senden</t>
  </si>
  <si>
    <t xml:space="preserve">Service</t>
  </si>
  <si>
    <t xml:space="preserve">NÄCHSTER TERMIN &amp; UNTERSCHRIFTEN</t>
  </si>
  <si>
    <t xml:space="preserve">NÄCHSTER TERMIN</t>
  </si>
  <si>
    <t xml:space="preserve">VEREINBARUNG / NOTIZ</t>
  </si>
  <si>
    <t xml:space="preserve">Angebotspräsentation vor Ort, Halle 3</t>
  </si>
  <si>
    <t xml:space="preserve">AUSSENDIENST · DATUM</t>
  </si>
  <si>
    <t xml:space="preserve">KUNDE / ANSPRECHPARTNER · DATUM</t>
  </si>
  <si>
    <t xml:space="preserve">Nur die getönten Felder mit Unterstrich ausfüllen. Auswahlfelder öffnen beim Anklicken eine Liste; überfällige offene Fristen erscheinen rot.</t>
  </si>
  <si>
    <t xml:space="preserve">Besuchsübersicht</t>
  </si>
  <si>
    <t xml:space="preserve">2026</t>
  </si>
  <si>
    <t xml:space="preserve">REGISTER ALLER KUNDENBESUCHE · AUTOMATISCHE AUSWERTUNG</t>
  </si>
  <si>
    <t xml:space="preserve">MUSTER GMBH · VERTRIEB</t>
  </si>
  <si>
    <t xml:space="preserve">BESUCHE GESAMT</t>
  </si>
  <si>
    <t xml:space="preserve">ERFOLGSQUOTE</t>
  </si>
  <si>
    <t xml:space="preserve">Ø ABSCHLUSSWAHRSCH.</t>
  </si>
  <si>
    <t xml:space="preserve">OFFENE MASSNAHMEN</t>
  </si>
  <si>
    <t xml:space="preserve">ÜBERFÄLLIG</t>
  </si>
  <si>
    <t xml:space="preserve">UMSATZPOTENZIAL</t>
  </si>
  <si>
    <t xml:space="preserve">DATUM</t>
  </si>
  <si>
    <t xml:space="preserve">ORT</t>
  </si>
  <si>
    <t xml:space="preserve">BESUCHER</t>
  </si>
  <si>
    <t xml:space="preserve">ABSCHL.-%</t>
  </si>
  <si>
    <t xml:space="preserve">UMSATZ-
POTENZIAL</t>
  </si>
  <si>
    <t xml:space="preserve">NÄCHSTE MASSNAHME</t>
  </si>
  <si>
    <t xml:space="preserve">FÄLLIG AM</t>
  </si>
  <si>
    <t xml:space="preserve">STATUS
MASSNAHME</t>
  </si>
  <si>
    <t xml:space="preserve">Düsseldorf</t>
  </si>
  <si>
    <t xml:space="preserve">Ing. M. Thalberg</t>
  </si>
  <si>
    <t xml:space="preserve">Detailangebot inkl. Wartung</t>
  </si>
  <si>
    <t xml:space="preserve">Baumann Logistik SE</t>
  </si>
  <si>
    <t xml:space="preserve">Rostock</t>
  </si>
  <si>
    <t xml:space="preserve">S. Ahrens</t>
  </si>
  <si>
    <t xml:space="preserve">N. Arslan</t>
  </si>
  <si>
    <t xml:space="preserve">Erstbesuch</t>
  </si>
  <si>
    <t xml:space="preserve">Bedarf Fuhrpark abklären</t>
  </si>
  <si>
    <t xml:space="preserve">Vela Digital GmbH</t>
  </si>
  <si>
    <t xml:space="preserve">Karlsruhe</t>
  </si>
  <si>
    <t xml:space="preserve">P. Sommer</t>
  </si>
  <si>
    <t xml:space="preserve">D. Fuchs</t>
  </si>
  <si>
    <t xml:space="preserve">Jahresgespräch</t>
  </si>
  <si>
    <t xml:space="preserve">Erfolgreich</t>
  </si>
  <si>
    <t xml:space="preserve">Rahmenvertrag verlängern</t>
  </si>
  <si>
    <t xml:space="preserve">Stahlkontor Nord GmbH</t>
  </si>
  <si>
    <t xml:space="preserve">Bremen</t>
  </si>
  <si>
    <t xml:space="preserve">H. Groß</t>
  </si>
  <si>
    <t xml:space="preserve">Angebotstermin</t>
  </si>
  <si>
    <t xml:space="preserve">Angebot erstellt</t>
  </si>
  <si>
    <t xml:space="preserve">Angebot nachfassen</t>
  </si>
  <si>
    <t xml:space="preserve">Frischgut Handels GmbH</t>
  </si>
  <si>
    <t xml:space="preserve">Augsburg</t>
  </si>
  <si>
    <t xml:space="preserve">A. Keller</t>
  </si>
  <si>
    <t xml:space="preserve">Kein Interesse</t>
  </si>
  <si>
    <t xml:space="preserve">Wiedervorlage Q2/2027</t>
  </si>
  <si>
    <t xml:space="preserve">Aurum Finanz AG</t>
  </si>
  <si>
    <t xml:space="preserve">Frankfurt</t>
  </si>
  <si>
    <t xml:space="preserve">Dr. R. Vogt</t>
  </si>
  <si>
    <t xml:space="preserve">Sicherheitskonzept liefern</t>
  </si>
  <si>
    <t xml:space="preserve">Weber Fördertechnik GmbH</t>
  </si>
  <si>
    <t xml:space="preserve">Ulm</t>
  </si>
  <si>
    <t xml:space="preserve">T. Brenner</t>
  </si>
  <si>
    <t xml:space="preserve">Reklamation</t>
  </si>
  <si>
    <t xml:space="preserve">Nachbesserung dokumentieren</t>
  </si>
  <si>
    <t xml:space="preserve">Erledigt</t>
  </si>
  <si>
    <t xml:space="preserve">Nimbus Cloud Services GmbH</t>
  </si>
  <si>
    <t xml:space="preserve">Jena</t>
  </si>
  <si>
    <t xml:space="preserve">M. Lorenz</t>
  </si>
  <si>
    <t xml:space="preserve">Serviceeinsatz</t>
  </si>
  <si>
    <t xml:space="preserve">Wiedervorlage</t>
  </si>
  <si>
    <t xml:space="preserve">Upgrade-Paket anbieten</t>
  </si>
  <si>
    <t xml:space="preserve">Grünwerk Garten GmbH</t>
  </si>
  <si>
    <t xml:space="preserve">Kassel</t>
  </si>
  <si>
    <t xml:space="preserve">B. Falk</t>
  </si>
  <si>
    <t xml:space="preserve">Konditionen abstimmen</t>
  </si>
  <si>
    <t xml:space="preserve">Kranz Medizintechnik GmbH</t>
  </si>
  <si>
    <t xml:space="preserve">Regensburg</t>
  </si>
  <si>
    <t xml:space="preserve">Dr. I. Sauer</t>
  </si>
  <si>
    <t xml:space="preserve">Nicht erreicht</t>
  </si>
  <si>
    <t xml:space="preserve">Neuen Termin vereinbaren</t>
  </si>
  <si>
    <t xml:space="preserve">Hafenlicht Immobilien GmbH</t>
  </si>
  <si>
    <t xml:space="preserve">Lübeck</t>
  </si>
  <si>
    <t xml:space="preserve">C. Wolf</t>
  </si>
  <si>
    <t xml:space="preserve">Flächenbedarf 2027 planen</t>
  </si>
  <si>
    <t xml:space="preserve">Terra Bau GmbH</t>
  </si>
  <si>
    <t xml:space="preserve">Erfurt</t>
  </si>
  <si>
    <t xml:space="preserve">U. Reich</t>
  </si>
  <si>
    <t xml:space="preserve">Auftragsbestätigung senden</t>
  </si>
  <si>
    <t xml:space="preserve">Solaris Energie GmbH</t>
  </si>
  <si>
    <t xml:space="preserve">Heilbronn</t>
  </si>
  <si>
    <t xml:space="preserve">F. Neumann</t>
  </si>
  <si>
    <t xml:space="preserve">Wirtschaftlichkeitsrechnung</t>
  </si>
  <si>
    <t xml:space="preserve">Petrichor Naturkosmetik GmbH</t>
  </si>
  <si>
    <t xml:space="preserve">Trier</t>
  </si>
  <si>
    <t xml:space="preserve">G. Bauer</t>
  </si>
  <si>
    <t xml:space="preserve">Messe-/Event-Kontakt</t>
  </si>
  <si>
    <t xml:space="preserve">Muster &amp; Infomaterial senden</t>
  </si>
  <si>
    <t xml:space="preserve">AUSWERTUNG NACH ERGEBNIS</t>
  </si>
  <si>
    <t xml:space="preserve">BESUCHE NACH ERGEBNIS</t>
  </si>
  <si>
    <t xml:space="preserve">ANZAHL</t>
  </si>
  <si>
    <t xml:space="preserve">POTENZIAL (€)</t>
  </si>
  <si>
    <t xml:space="preserve">Anleitung</t>
  </si>
  <si>
    <t xml:space="preserve">BESUCHSBERICHT 2026  ·  KURZANLEITUNG &amp; LEGENDE</t>
  </si>
  <si>
    <t xml:space="preserve">IN FÜNF SCHRITTEN ZUM FERTIGEN BERICHT</t>
  </si>
  <si>
    <t xml:space="preserve">Schritt 1</t>
  </si>
  <si>
    <t xml:space="preserve">Blatt »Besuchsbericht«: Kopf- und Kundendaten erfassen. Bearbeitbar sind nur die zart getönten Felder mit Unterstrich.</t>
  </si>
  <si>
    <t xml:space="preserve">Schritt 2</t>
  </si>
  <si>
    <t xml:space="preserve">Gesprächsinhalt, Ergebnis und Bewertung eintragen. Auswahlfelder öffnen beim Anklicken eine Liste.</t>
  </si>
  <si>
    <t xml:space="preserve">Schritt 3</t>
  </si>
  <si>
    <t xml:space="preserve">Maßnahmen mit Verantwortlichem und Frist festhalten – überfällige, offene Fristen werden rot hervorgehoben.</t>
  </si>
  <si>
    <t xml:space="preserve">Schritt 4</t>
  </si>
  <si>
    <t xml:space="preserve">Jeden Besuch als eine Zeile in das Blatt »Besuchsübersicht« übertragen.</t>
  </si>
  <si>
    <t xml:space="preserve">Schritt 5</t>
  </si>
  <si>
    <t xml:space="preserve">Die Übersicht rechnet automatisch: Kennzahlen, Status-Chips und Diagramm aktualisieren sich selbst.</t>
  </si>
  <si>
    <t xml:space="preserve">LEGENDE</t>
  </si>
  <si>
    <t xml:space="preserve">Eingabefeld</t>
  </si>
  <si>
    <t xml:space="preserve">Zart getönt mit Unterstrich – hier tragen Sie Ihre Werte ein.</t>
  </si>
  <si>
    <t xml:space="preserve">Erfolgreich · Erledigt</t>
  </si>
  <si>
    <t xml:space="preserve">Positiver Abschluss bzw. erledigte Maßnahme.</t>
  </si>
  <si>
    <t xml:space="preserve">In Verhandlung · Angebot</t>
  </si>
  <si>
    <t xml:space="preserve">Laufender Vorgang, in Bearbeitung.</t>
  </si>
  <si>
    <t xml:space="preserve">Wiedervorlage · Offen</t>
  </si>
  <si>
    <t xml:space="preserve">Später erneut aufgreifen bzw. noch offen.</t>
  </si>
  <si>
    <t xml:space="preserve">Kein Interesse · n. erreicht</t>
  </si>
  <si>
    <t xml:space="preserve">Kein Bedarf oder nicht zustande gekommen.</t>
  </si>
  <si>
    <t xml:space="preserve">Überfällig</t>
  </si>
  <si>
    <t xml:space="preserve">Frist überschritten und nicht erledigt.</t>
  </si>
  <si>
    <t xml:space="preserve">FELDER IM ÜBERBLICK</t>
  </si>
  <si>
    <t xml:space="preserve">Besuchsart</t>
  </si>
  <si>
    <t xml:space="preserve">Art des Termins (Erstbesuch, Folgebesuch, Jahresgespräch …).</t>
  </si>
  <si>
    <t xml:space="preserve">Ergebnis / Status</t>
  </si>
  <si>
    <t xml:space="preserve">Ausgang des Besuchs – steuert Status-Chip und Erfolgsquote.</t>
  </si>
  <si>
    <t xml:space="preserve">Abschlusswahrscheinlichkeit</t>
  </si>
  <si>
    <t xml:space="preserve">Geschätzte Abschlusschance in Prozent (0–100).</t>
  </si>
  <si>
    <t xml:space="preserve">Umsatzpotenzial</t>
  </si>
  <si>
    <t xml:space="preserve">Erwarteter Auftragswert in Euro – Basis der Potenzialsumme.</t>
  </si>
  <si>
    <t xml:space="preserve">Maßnahme / Frist / Status</t>
  </si>
  <si>
    <t xml:space="preserve">Nächste Schritte mit Verantwortlichem, Termin und Stand.</t>
  </si>
  <si>
    <t xml:space="preserve">AUSWAHLLISTEN  (QUELLE DER DROPDOWNS – FREI ERWEITERBAR)</t>
  </si>
  <si>
    <t xml:space="preserve">STATUS MASSNAHME</t>
  </si>
  <si>
    <t xml:space="preserve">BEWERTUNG</t>
  </si>
  <si>
    <t xml:space="preserve">JA/NEIN</t>
  </si>
  <si>
    <t xml:space="preserve">Mittel</t>
  </si>
  <si>
    <t xml:space="preserve">Gering</t>
  </si>
  <si>
    <t xml:space="preserve">Vorlage »Besuchsbericht 2026« · alle Werte sind Beispielwerte und frei anpassbar.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</si>
</sst>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@"/>
    <numFmt numFmtId="167" formatCode="0.0"/>
    <numFmt numFmtId="168" formatCode="0%"/>
    <numFmt numFmtId="169" formatCode="#,##0&quot; €&quot;"/>
    <numFmt numFmtId="170" formatCode="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23272E"/>
      <name val="Calibri"/>
      <family val="0"/>
      <charset val="1"/>
    </font>
    <font>
      <b val="true"/>
      <sz val="11"/>
      <color rgb="FF0E6E57"/>
      <name val="Calibri"/>
      <family val="0"/>
      <charset val="1"/>
    </font>
    <font>
      <b val="true"/>
      <sz val="9"/>
      <color rgb="FF938B7D"/>
      <name val="Calibri"/>
      <family val="0"/>
      <charset val="1"/>
    </font>
    <font>
      <sz val="9.5"/>
      <color rgb="FF4A4F57"/>
      <name val="Calibri"/>
      <family val="0"/>
      <charset val="1"/>
    </font>
    <font>
      <b val="true"/>
      <sz val="9.5"/>
      <color rgb="FF0E6E57"/>
      <name val="Calibri"/>
      <family val="0"/>
      <charset val="1"/>
    </font>
    <font>
      <b val="true"/>
      <sz val="8"/>
      <color rgb="FF938B7D"/>
      <name val="Calibri"/>
      <family val="0"/>
      <charset val="1"/>
    </font>
    <font>
      <sz val="11"/>
      <color rgb="FF23272E"/>
      <name val="Calibri"/>
      <family val="0"/>
      <charset val="1"/>
    </font>
    <font>
      <sz val="10.5"/>
      <color rgb="FF4A4F57"/>
      <name val="Calibri"/>
      <family val="0"/>
      <charset val="1"/>
    </font>
    <font>
      <sz val="10.5"/>
      <color rgb="FF23272E"/>
      <name val="Calibri"/>
      <family val="0"/>
      <charset val="1"/>
    </font>
    <font>
      <b val="true"/>
      <sz val="10.5"/>
      <color rgb="FF23272E"/>
      <name val="Calibri"/>
      <family val="0"/>
      <charset val="1"/>
    </font>
    <font>
      <i val="true"/>
      <sz val="9"/>
      <color rgb="FF938B7D"/>
      <name val="Calibri"/>
      <family val="0"/>
      <charset val="1"/>
    </font>
    <font>
      <b val="true"/>
      <sz val="28"/>
      <color rgb="FFCFC8BB"/>
      <name val="Calibri"/>
      <family val="0"/>
      <charset val="1"/>
    </font>
    <font>
      <b val="true"/>
      <sz val="9"/>
      <color rgb="FF0E6E57"/>
      <name val="Calibri"/>
      <family val="0"/>
      <charset val="1"/>
    </font>
    <font>
      <sz val="21"/>
      <color rgb="FF23272E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10"/>
      <color rgb="FF23272E"/>
      <name val="Calibri"/>
      <family val="0"/>
      <charset val="1"/>
    </font>
    <font>
      <sz val="10"/>
      <color rgb="FF000000"/>
      <name val="Calibri"/>
      <family val="2"/>
    </font>
    <font>
      <b val="true"/>
      <sz val="26"/>
      <color rgb="FF23272E"/>
      <name val="Calibri"/>
      <family val="0"/>
      <charset val="1"/>
    </font>
    <font>
      <b val="true"/>
      <sz val="10.5"/>
      <color rgb="FF1E7A5A"/>
      <name val="Calibri"/>
      <family val="0"/>
      <charset val="1"/>
    </font>
    <font>
      <b val="true"/>
      <sz val="10.5"/>
      <color rgb="FF34557F"/>
      <name val="Calibri"/>
      <family val="0"/>
      <charset val="1"/>
    </font>
    <font>
      <b val="true"/>
      <sz val="10.5"/>
      <color rgb="FF93701A"/>
      <name val="Calibri"/>
      <family val="0"/>
      <charset val="1"/>
    </font>
    <font>
      <b val="true"/>
      <sz val="10.5"/>
      <color rgb="FF6E675C"/>
      <name val="Calibri"/>
      <family val="0"/>
      <charset val="1"/>
    </font>
    <font>
      <b val="true"/>
      <sz val="10.5"/>
      <color rgb="FFB0402E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CF7EA"/>
        <bgColor rgb="FFF6F4EF"/>
      </patternFill>
    </fill>
    <fill>
      <patternFill patternType="solid">
        <fgColor rgb="FFFFFFFF"/>
        <bgColor rgb="FFF9F9F9"/>
      </patternFill>
    </fill>
    <fill>
      <patternFill patternType="solid">
        <fgColor rgb="FF23272E"/>
        <bgColor rgb="FF003300"/>
      </patternFill>
    </fill>
    <fill>
      <patternFill patternType="solid">
        <fgColor rgb="FFF6F4EF"/>
        <bgColor rgb="FFFCF7EA"/>
      </patternFill>
    </fill>
    <fill>
      <patternFill patternType="solid">
        <fgColor rgb="FFE1EFE9"/>
        <bgColor rgb="FFE4EBF3"/>
      </patternFill>
    </fill>
    <fill>
      <patternFill patternType="solid">
        <fgColor rgb="FFE4EBF3"/>
        <bgColor rgb="FFE1EFE9"/>
      </patternFill>
    </fill>
    <fill>
      <patternFill patternType="solid">
        <fgColor rgb="FFF6ECD3"/>
        <bgColor rgb="FFECEAE4"/>
      </patternFill>
    </fill>
    <fill>
      <patternFill patternType="solid">
        <fgColor rgb="FFECEAE4"/>
        <bgColor rgb="FFE4EBF3"/>
      </patternFill>
    </fill>
    <fill>
      <patternFill patternType="solid">
        <fgColor rgb="FFF6DAD3"/>
        <bgColor rgb="FFE7E2D8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E6E57"/>
      </bottom>
      <diagonal/>
    </border>
    <border diagonalUp="false" diagonalDown="false">
      <left/>
      <right/>
      <top/>
      <bottom style="thin">
        <color rgb="FFCFC8BB"/>
      </bottom>
      <diagonal/>
    </border>
    <border diagonalUp="false" diagonalDown="false">
      <left style="hair">
        <color rgb="FFE7E2D8"/>
      </left>
      <right style="hair">
        <color rgb="FFE7E2D8"/>
      </right>
      <top style="hair">
        <color rgb="FFE7E2D8"/>
      </top>
      <bottom style="thin">
        <color rgb="FFCFC8BB"/>
      </bottom>
      <diagonal/>
    </border>
    <border diagonalUp="false" diagonalDown="false">
      <left/>
      <right/>
      <top/>
      <bottom style="hair">
        <color rgb="FFE7E2D8"/>
      </bottom>
      <diagonal/>
    </border>
    <border diagonalUp="false" diagonalDown="false">
      <left/>
      <right/>
      <top/>
      <bottom style="thin">
        <color rgb="FF23272E"/>
      </bottom>
      <diagonal/>
    </border>
    <border diagonalUp="false" diagonalDown="false">
      <left style="hair">
        <color rgb="FFE7E2D8"/>
      </left>
      <right/>
      <top/>
      <bottom/>
      <diagonal/>
    </border>
    <border diagonalUp="false" diagonalDown="false">
      <left/>
      <right/>
      <top style="medium">
        <color rgb="FF0E6E57"/>
      </top>
      <bottom/>
      <diagonal/>
    </border>
    <border diagonalUp="false" diagonalDown="false">
      <left/>
      <right/>
      <top/>
      <bottom style="medium">
        <color rgb="FF23272E"/>
      </bottom>
      <diagonal/>
    </border>
    <border diagonalUp="false" diagonalDown="false">
      <left style="hair">
        <color rgb="FFE7E2D8"/>
      </left>
      <right style="hair">
        <color rgb="FFE7E2D8"/>
      </right>
      <top style="hair">
        <color rgb="FFE7E2D8"/>
      </top>
      <bottom style="hair">
        <color rgb="FFE7E2D8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9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5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7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8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9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1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1E7A5A"/>
      </font>
      <fill>
        <patternFill>
          <bgColor rgb="FFE1EFE9"/>
        </patternFill>
      </fill>
    </dxf>
    <dxf>
      <font>
        <name val="Calibri"/>
        <charset val="1"/>
        <family val="0"/>
        <b val="1"/>
        <color rgb="FF34557F"/>
      </font>
      <fill>
        <patternFill>
          <bgColor rgb="FFE4EBF3"/>
        </patternFill>
      </fill>
    </dxf>
    <dxf>
      <font>
        <name val="Calibri"/>
        <charset val="1"/>
        <family val="0"/>
        <b val="1"/>
        <color rgb="FF93701A"/>
      </font>
      <fill>
        <patternFill>
          <bgColor rgb="FFF6ECD3"/>
        </patternFill>
      </fill>
    </dxf>
    <dxf>
      <font>
        <name val="Calibri"/>
        <charset val="1"/>
        <family val="0"/>
        <b val="1"/>
        <color rgb="FF6E675C"/>
      </font>
      <fill>
        <patternFill>
          <bgColor rgb="FFECEAE4"/>
        </patternFill>
      </fill>
    </dxf>
    <dxf>
      <font>
        <name val="Calibri"/>
        <charset val="1"/>
        <family val="0"/>
        <b val="1"/>
        <color rgb="FFB0402E"/>
      </font>
      <fill>
        <patternFill>
          <bgColor rgb="FFF6D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3701A"/>
      <rgbColor rgb="FF800080"/>
      <rgbColor rgb="FF0E6E57"/>
      <rgbColor rgb="FFCFC8BB"/>
      <rgbColor rgb="FF878787"/>
      <rgbColor rgb="FF9999FF"/>
      <rgbColor rgb="FF993366"/>
      <rgbColor rgb="FFFCF7EA"/>
      <rgbColor rgb="FFE1EFE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E7A5A"/>
      <rgbColor rgb="FF0000FF"/>
      <rgbColor rgb="FF00CCFF"/>
      <rgbColor rgb="FFE4EBF3"/>
      <rgbColor rgb="FFECEAE4"/>
      <rgbColor rgb="FFF6ECD3"/>
      <rgbColor rgb="FFE7E2D8"/>
      <rgbColor rgb="FFF6F4EF"/>
      <rgbColor rgb="FFF9F9F9"/>
      <rgbColor rgb="FFF6DAD3"/>
      <rgbColor rgb="FF3366FF"/>
      <rgbColor rgb="FF33CCCC"/>
      <rgbColor rgb="FF99CC00"/>
      <rgbColor rgb="FFFFCC00"/>
      <rgbColor rgb="FFFF9900"/>
      <rgbColor rgb="FFFF6600"/>
      <rgbColor rgb="FF6E675C"/>
      <rgbColor rgb="FF938B7D"/>
      <rgbColor rgb="FF003366"/>
      <rgbColor rgb="FF339966"/>
      <rgbColor rgb="FF003300"/>
      <rgbColor rgb="FF4A4F57"/>
      <rgbColor rgb="FFB0402E"/>
      <rgbColor rgb="FF993366"/>
      <rgbColor rgb="FF34557F"/>
      <rgbColor rgb="FF2327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e6e5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Besuchsübersicht!$B$31:$B$36</c:f>
              <c:strCache>
                <c:ptCount val="6"/>
                <c:pt idx="0">
                  <c:v>Erfolgreich</c:v>
                </c:pt>
                <c:pt idx="1">
                  <c:v>In Verhandlung</c:v>
                </c:pt>
                <c:pt idx="2">
                  <c:v>Angebot erstellt</c:v>
                </c:pt>
                <c:pt idx="3">
                  <c:v>Wiedervorlage</c:v>
                </c:pt>
                <c:pt idx="4">
                  <c:v>Kein Interesse</c:v>
                </c:pt>
                <c:pt idx="5">
                  <c:v>Nicht erreicht</c:v>
                </c:pt>
              </c:strCache>
            </c:strRef>
          </c:cat>
          <c:val>
            <c:numRef>
              <c:f>Besuchsübersicht!$E$31:$E$36</c:f>
              <c:numCache>
                <c:formatCode>0</c:formatCode>
                <c:ptCount val="6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gapWidth val="55"/>
        <c:overlap val="0"/>
        <c:axId val="32674307"/>
        <c:axId val="771271"/>
      </c:barChart>
      <c:catAx>
        <c:axId val="326743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1271"/>
        <c:crosses val="autoZero"/>
        <c:auto val="1"/>
        <c:lblAlgn val="ctr"/>
        <c:lblOffset val="100"/>
        <c:noMultiLvlLbl val="0"/>
      </c:catAx>
      <c:valAx>
        <c:axId val="771271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743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29</xdr:row>
      <xdr:rowOff>0</xdr:rowOff>
    </xdr:from>
    <xdr:to>
      <xdr:col>12</xdr:col>
      <xdr:colOff>309600</xdr:colOff>
      <xdr:row>42</xdr:row>
      <xdr:rowOff>115200</xdr:rowOff>
    </xdr:to>
    <xdr:graphicFrame>
      <xdr:nvGraphicFramePr>
        <xdr:cNvPr id="0" name="Chart 1"/>
        <xdr:cNvGraphicFramePr/>
      </xdr:nvGraphicFramePr>
      <xdr:xfrm>
        <a:off x="6907680" y="7086600"/>
        <a:ext cx="46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6E57"/>
    <pageSetUpPr fitToPage="true"/>
  </sheetPr>
  <dimension ref="B1:H48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4" min="3" style="0" width="14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8" min="7" style="0" width="14"/>
    <col collapsed="false" customWidth="true" hidden="false" outlineLevel="0" max="9" min="9" style="0" width="3"/>
  </cols>
  <sheetData>
    <row r="1" customFormat="false" ht="15.75" hidden="false" customHeight="true" outlineLevel="0" collapsed="false"/>
    <row r="2" customFormat="false" ht="30" hidden="false" customHeight="true" outlineLevel="0" collapsed="false">
      <c r="B2" s="1" t="s">
        <v>0</v>
      </c>
      <c r="C2" s="1"/>
      <c r="D2" s="1"/>
      <c r="E2" s="1"/>
      <c r="F2" s="2" t="s">
        <v>1</v>
      </c>
      <c r="G2" s="2"/>
      <c r="H2" s="2"/>
    </row>
    <row r="3" customFormat="false" ht="18" hidden="false" customHeight="true" outlineLevel="0" collapsed="false">
      <c r="B3" s="3" t="s">
        <v>2</v>
      </c>
      <c r="C3" s="3"/>
      <c r="D3" s="3"/>
      <c r="E3" s="3"/>
      <c r="F3" s="4" t="s">
        <v>3</v>
      </c>
      <c r="G3" s="4"/>
      <c r="H3" s="4"/>
    </row>
    <row r="4" customFormat="false" ht="7.5" hidden="false" customHeight="true" outlineLevel="0" collapsed="false">
      <c r="B4" s="5"/>
      <c r="C4" s="5"/>
      <c r="D4" s="5"/>
      <c r="E4" s="5"/>
      <c r="F4" s="5"/>
      <c r="G4" s="5"/>
      <c r="H4" s="5"/>
    </row>
    <row r="6" customFormat="false" ht="19.5" hidden="false" customHeight="true" outlineLevel="0" collapsed="false">
      <c r="B6" s="6" t="s">
        <v>4</v>
      </c>
      <c r="C6" s="6"/>
      <c r="D6" s="6"/>
      <c r="E6" s="6"/>
      <c r="F6" s="6"/>
      <c r="G6" s="6"/>
      <c r="H6" s="6"/>
    </row>
    <row r="7" customFormat="false" ht="21.75" hidden="false" customHeight="true" outlineLevel="0" collapsed="false">
      <c r="B7" s="7" t="s">
        <v>5</v>
      </c>
      <c r="C7" s="8" t="s">
        <v>6</v>
      </c>
      <c r="D7" s="8"/>
      <c r="F7" s="7" t="s">
        <v>7</v>
      </c>
      <c r="G7" s="9" t="n">
        <v>46268</v>
      </c>
      <c r="H7" s="9"/>
    </row>
    <row r="8" customFormat="false" ht="21.75" hidden="false" customHeight="true" outlineLevel="0" collapsed="false">
      <c r="B8" s="7" t="s">
        <v>8</v>
      </c>
      <c r="C8" s="10" t="s">
        <v>9</v>
      </c>
      <c r="D8" s="10" t="s">
        <v>10</v>
      </c>
      <c r="F8" s="7" t="s">
        <v>11</v>
      </c>
      <c r="G8" s="11" t="n">
        <f aca="false">IFERROR((TIMEVALUE(D8)-TIMEVALUE(C8))*24,"")</f>
        <v>1.25</v>
      </c>
      <c r="H8" s="11"/>
    </row>
    <row r="9" customFormat="false" ht="21.75" hidden="false" customHeight="true" outlineLevel="0" collapsed="false">
      <c r="B9" s="7" t="s">
        <v>12</v>
      </c>
      <c r="C9" s="8" t="s">
        <v>13</v>
      </c>
      <c r="D9" s="8"/>
      <c r="F9" s="7" t="s">
        <v>14</v>
      </c>
      <c r="G9" s="8" t="s">
        <v>15</v>
      </c>
      <c r="H9" s="8"/>
    </row>
    <row r="10" customFormat="false" ht="21.75" hidden="false" customHeight="true" outlineLevel="0" collapsed="false">
      <c r="B10" s="7" t="s">
        <v>16</v>
      </c>
      <c r="C10" s="8" t="s">
        <v>17</v>
      </c>
      <c r="D10" s="8"/>
      <c r="E10" s="8"/>
      <c r="F10" s="8"/>
      <c r="G10" s="8"/>
      <c r="H10" s="8"/>
    </row>
    <row r="11" customFormat="false" ht="6.75" hidden="false" customHeight="true" outlineLevel="0" collapsed="false"/>
    <row r="12" customFormat="false" ht="19.5" hidden="false" customHeight="true" outlineLevel="0" collapsed="false">
      <c r="B12" s="6" t="s">
        <v>18</v>
      </c>
      <c r="C12" s="6"/>
      <c r="D12" s="6"/>
      <c r="E12" s="6"/>
      <c r="F12" s="6"/>
      <c r="G12" s="6"/>
      <c r="H12" s="6"/>
    </row>
    <row r="13" customFormat="false" ht="21.75" hidden="false" customHeight="true" outlineLevel="0" collapsed="false">
      <c r="B13" s="7" t="s">
        <v>19</v>
      </c>
      <c r="C13" s="8" t="s">
        <v>20</v>
      </c>
      <c r="D13" s="8"/>
      <c r="F13" s="7" t="s">
        <v>21</v>
      </c>
      <c r="G13" s="8" t="s">
        <v>22</v>
      </c>
      <c r="H13" s="8"/>
    </row>
    <row r="14" customFormat="false" ht="21.75" hidden="false" customHeight="true" outlineLevel="0" collapsed="false">
      <c r="B14" s="7" t="s">
        <v>23</v>
      </c>
      <c r="C14" s="8" t="s">
        <v>24</v>
      </c>
      <c r="D14" s="8"/>
      <c r="F14" s="7" t="s">
        <v>25</v>
      </c>
      <c r="G14" s="8" t="s">
        <v>26</v>
      </c>
      <c r="H14" s="8"/>
    </row>
    <row r="15" customFormat="false" ht="21.75" hidden="false" customHeight="true" outlineLevel="0" collapsed="false">
      <c r="B15" s="7" t="s">
        <v>27</v>
      </c>
      <c r="C15" s="8" t="s">
        <v>28</v>
      </c>
      <c r="D15" s="8"/>
      <c r="F15" s="7" t="s">
        <v>29</v>
      </c>
      <c r="G15" s="8" t="s">
        <v>30</v>
      </c>
      <c r="H15" s="8"/>
    </row>
    <row r="16" customFormat="false" ht="21.75" hidden="false" customHeight="true" outlineLevel="0" collapsed="false">
      <c r="B16" s="7" t="s">
        <v>31</v>
      </c>
      <c r="C16" s="8" t="s">
        <v>32</v>
      </c>
      <c r="D16" s="8"/>
      <c r="F16" s="7" t="s">
        <v>33</v>
      </c>
      <c r="G16" s="8" t="s">
        <v>34</v>
      </c>
      <c r="H16" s="8"/>
    </row>
    <row r="17" customFormat="false" ht="21.75" hidden="false" customHeight="true" outlineLevel="0" collapsed="false">
      <c r="B17" s="7" t="s">
        <v>35</v>
      </c>
      <c r="C17" s="8" t="s">
        <v>36</v>
      </c>
      <c r="D17" s="8"/>
      <c r="F17" s="7" t="s">
        <v>37</v>
      </c>
      <c r="G17" s="8" t="s">
        <v>38</v>
      </c>
      <c r="H17" s="8"/>
    </row>
    <row r="18" customFormat="false" ht="21.75" hidden="false" customHeight="true" outlineLevel="0" collapsed="false">
      <c r="B18" s="7" t="s">
        <v>39</v>
      </c>
      <c r="C18" s="8" t="s">
        <v>40</v>
      </c>
      <c r="D18" s="8"/>
      <c r="E18" s="8"/>
      <c r="F18" s="8"/>
      <c r="G18" s="8"/>
      <c r="H18" s="8"/>
    </row>
    <row r="19" customFormat="false" ht="6.75" hidden="false" customHeight="true" outlineLevel="0" collapsed="false"/>
    <row r="20" customFormat="false" ht="19.5" hidden="false" customHeight="true" outlineLevel="0" collapsed="false">
      <c r="B20" s="6" t="s">
        <v>41</v>
      </c>
      <c r="C20" s="6"/>
      <c r="D20" s="6"/>
      <c r="E20" s="6"/>
      <c r="F20" s="6"/>
      <c r="G20" s="6"/>
      <c r="H20" s="6"/>
    </row>
    <row r="21" customFormat="false" ht="21.75" hidden="false" customHeight="true" outlineLevel="0" collapsed="false">
      <c r="B21" s="7" t="s">
        <v>42</v>
      </c>
      <c r="C21" s="8" t="s">
        <v>43</v>
      </c>
      <c r="D21" s="8"/>
      <c r="F21" s="7" t="s">
        <v>44</v>
      </c>
      <c r="G21" s="8" t="s">
        <v>45</v>
      </c>
      <c r="H21" s="8"/>
    </row>
    <row r="22" customFormat="false" ht="21.75" hidden="false" customHeight="true" outlineLevel="0" collapsed="false">
      <c r="B22" s="7" t="s">
        <v>46</v>
      </c>
      <c r="C22" s="8" t="s">
        <v>47</v>
      </c>
      <c r="D22" s="8"/>
      <c r="F22" s="7" t="s">
        <v>48</v>
      </c>
      <c r="G22" s="8" t="s">
        <v>49</v>
      </c>
      <c r="H22" s="8"/>
    </row>
    <row r="23" customFormat="false" ht="6.75" hidden="false" customHeight="true" outlineLevel="0" collapsed="false"/>
    <row r="24" customFormat="false" ht="19.5" hidden="false" customHeight="true" outlineLevel="0" collapsed="false">
      <c r="B24" s="6" t="s">
        <v>50</v>
      </c>
      <c r="C24" s="6"/>
      <c r="D24" s="6"/>
      <c r="E24" s="6"/>
      <c r="F24" s="6"/>
      <c r="G24" s="6"/>
      <c r="H24" s="6"/>
    </row>
    <row r="25" customFormat="false" ht="18" hidden="false" customHeight="true" outlineLevel="0" collapsed="false">
      <c r="B25" s="12" t="s">
        <v>51</v>
      </c>
      <c r="C25" s="12"/>
      <c r="D25" s="12"/>
      <c r="E25" s="12"/>
      <c r="F25" s="12"/>
      <c r="G25" s="12"/>
      <c r="H25" s="12"/>
    </row>
    <row r="26" customFormat="false" ht="15" hidden="false" customHeight="false" outlineLevel="0" collapsed="false">
      <c r="B26" s="12"/>
      <c r="C26" s="12"/>
      <c r="D26" s="12"/>
      <c r="E26" s="12"/>
      <c r="F26" s="12"/>
      <c r="G26" s="12"/>
      <c r="H26" s="12"/>
    </row>
    <row r="27" customFormat="false" ht="15" hidden="false" customHeight="false" outlineLevel="0" collapsed="false">
      <c r="B27" s="12"/>
      <c r="C27" s="12"/>
      <c r="D27" s="12"/>
      <c r="E27" s="12"/>
      <c r="F27" s="12"/>
      <c r="G27" s="12"/>
      <c r="H27" s="12"/>
    </row>
    <row r="28" customFormat="false" ht="15" hidden="false" customHeight="false" outlineLevel="0" collapsed="false">
      <c r="B28" s="12"/>
      <c r="C28" s="12"/>
      <c r="D28" s="12"/>
      <c r="E28" s="12"/>
      <c r="F28" s="12"/>
      <c r="G28" s="12"/>
      <c r="H28" s="12"/>
    </row>
    <row r="29" customFormat="false" ht="6.75" hidden="false" customHeight="true" outlineLevel="0" collapsed="false"/>
    <row r="30" customFormat="false" ht="19.5" hidden="false" customHeight="true" outlineLevel="0" collapsed="false">
      <c r="B30" s="6" t="s">
        <v>52</v>
      </c>
      <c r="C30" s="6"/>
      <c r="D30" s="6"/>
      <c r="E30" s="6"/>
      <c r="F30" s="6"/>
      <c r="G30" s="6"/>
      <c r="H30" s="6"/>
    </row>
    <row r="31" customFormat="false" ht="21.75" hidden="false" customHeight="true" outlineLevel="0" collapsed="false">
      <c r="B31" s="7" t="s">
        <v>53</v>
      </c>
      <c r="C31" s="8" t="s">
        <v>54</v>
      </c>
      <c r="D31" s="8"/>
      <c r="F31" s="7" t="s">
        <v>55</v>
      </c>
      <c r="G31" s="13" t="n">
        <v>0.65</v>
      </c>
      <c r="H31" s="13"/>
    </row>
    <row r="32" customFormat="false" ht="21.75" hidden="false" customHeight="true" outlineLevel="0" collapsed="false">
      <c r="B32" s="7" t="s">
        <v>56</v>
      </c>
      <c r="C32" s="14" t="n">
        <v>58000</v>
      </c>
      <c r="D32" s="14"/>
      <c r="F32" s="7" t="s">
        <v>57</v>
      </c>
      <c r="G32" s="9" t="n">
        <v>46280</v>
      </c>
      <c r="H32" s="9"/>
    </row>
    <row r="33" customFormat="false" ht="21.75" hidden="false" customHeight="true" outlineLevel="0" collapsed="false">
      <c r="B33" s="7" t="s">
        <v>58</v>
      </c>
      <c r="C33" s="8" t="s">
        <v>59</v>
      </c>
      <c r="D33" s="8"/>
      <c r="F33" s="7" t="s">
        <v>60</v>
      </c>
      <c r="G33" s="8" t="s">
        <v>61</v>
      </c>
      <c r="H33" s="8"/>
    </row>
    <row r="34" customFormat="false" ht="6.75" hidden="false" customHeight="true" outlineLevel="0" collapsed="false"/>
    <row r="35" customFormat="false" ht="19.5" hidden="false" customHeight="true" outlineLevel="0" collapsed="false">
      <c r="B35" s="6" t="s">
        <v>62</v>
      </c>
      <c r="C35" s="6"/>
      <c r="D35" s="6"/>
      <c r="E35" s="6"/>
      <c r="F35" s="6"/>
      <c r="G35" s="6"/>
      <c r="H35" s="6"/>
    </row>
    <row r="36" customFormat="false" ht="15.75" hidden="false" customHeight="true" outlineLevel="0" collapsed="false">
      <c r="B36" s="15" t="s">
        <v>63</v>
      </c>
      <c r="C36" s="16" t="s">
        <v>64</v>
      </c>
      <c r="D36" s="16"/>
      <c r="F36" s="16" t="s">
        <v>65</v>
      </c>
      <c r="G36" s="15" t="s">
        <v>66</v>
      </c>
      <c r="H36" s="15" t="s">
        <v>67</v>
      </c>
    </row>
    <row r="37" customFormat="false" ht="19.5" hidden="false" customHeight="true" outlineLevel="0" collapsed="false">
      <c r="B37" s="17" t="n">
        <v>1</v>
      </c>
      <c r="C37" s="18" t="s">
        <v>68</v>
      </c>
      <c r="D37" s="18"/>
      <c r="E37" s="19"/>
      <c r="F37" s="18" t="s">
        <v>69</v>
      </c>
      <c r="G37" s="20" t="n">
        <v>46280</v>
      </c>
      <c r="H37" s="21" t="s">
        <v>70</v>
      </c>
    </row>
    <row r="38" customFormat="false" ht="19.5" hidden="false" customHeight="true" outlineLevel="0" collapsed="false">
      <c r="B38" s="17" t="n">
        <v>2</v>
      </c>
      <c r="C38" s="18" t="s">
        <v>71</v>
      </c>
      <c r="D38" s="18"/>
      <c r="E38" s="19"/>
      <c r="F38" s="18" t="s">
        <v>72</v>
      </c>
      <c r="G38" s="20" t="n">
        <v>46275</v>
      </c>
      <c r="H38" s="21" t="s">
        <v>73</v>
      </c>
    </row>
    <row r="39" customFormat="false" ht="19.5" hidden="false" customHeight="true" outlineLevel="0" collapsed="false">
      <c r="B39" s="17" t="n">
        <v>3</v>
      </c>
      <c r="C39" s="18" t="s">
        <v>74</v>
      </c>
      <c r="D39" s="18"/>
      <c r="E39" s="19"/>
      <c r="F39" s="18" t="s">
        <v>69</v>
      </c>
      <c r="G39" s="20" t="n">
        <v>46289</v>
      </c>
      <c r="H39" s="21" t="s">
        <v>73</v>
      </c>
    </row>
    <row r="40" customFormat="false" ht="19.5" hidden="false" customHeight="true" outlineLevel="0" collapsed="false">
      <c r="B40" s="17" t="n">
        <v>4</v>
      </c>
      <c r="C40" s="18" t="s">
        <v>75</v>
      </c>
      <c r="D40" s="18"/>
      <c r="E40" s="19"/>
      <c r="F40" s="18" t="s">
        <v>76</v>
      </c>
      <c r="G40" s="20"/>
      <c r="H40" s="21" t="s">
        <v>73</v>
      </c>
    </row>
    <row r="41" customFormat="false" ht="6.75" hidden="false" customHeight="true" outlineLevel="0" collapsed="false"/>
    <row r="42" customFormat="false" ht="19.5" hidden="false" customHeight="true" outlineLevel="0" collapsed="false">
      <c r="B42" s="6" t="s">
        <v>77</v>
      </c>
      <c r="C42" s="6"/>
      <c r="D42" s="6"/>
      <c r="E42" s="6"/>
      <c r="F42" s="6"/>
      <c r="G42" s="6"/>
      <c r="H42" s="6"/>
    </row>
    <row r="43" customFormat="false" ht="21.75" hidden="false" customHeight="true" outlineLevel="0" collapsed="false">
      <c r="B43" s="7" t="s">
        <v>78</v>
      </c>
      <c r="C43" s="9" t="n">
        <v>46289</v>
      </c>
      <c r="D43" s="9"/>
      <c r="F43" s="7" t="s">
        <v>65</v>
      </c>
      <c r="G43" s="8" t="s">
        <v>69</v>
      </c>
      <c r="H43" s="8"/>
    </row>
    <row r="44" customFormat="false" ht="21.75" hidden="false" customHeight="true" outlineLevel="0" collapsed="false">
      <c r="B44" s="7" t="s">
        <v>79</v>
      </c>
      <c r="C44" s="8" t="s">
        <v>80</v>
      </c>
      <c r="D44" s="8"/>
      <c r="E44" s="8"/>
      <c r="F44" s="8"/>
      <c r="G44" s="8"/>
      <c r="H44" s="8"/>
    </row>
    <row r="45" customFormat="false" ht="13.5" hidden="false" customHeight="true" outlineLevel="0" collapsed="false"/>
    <row r="46" customFormat="false" ht="25.5" hidden="false" customHeight="true" outlineLevel="0" collapsed="false">
      <c r="C46" s="22"/>
      <c r="D46" s="22"/>
      <c r="G46" s="22"/>
      <c r="H46" s="22"/>
    </row>
    <row r="47" customFormat="false" ht="15" hidden="false" customHeight="false" outlineLevel="0" collapsed="false">
      <c r="C47" s="23" t="s">
        <v>81</v>
      </c>
      <c r="D47" s="23"/>
      <c r="G47" s="23" t="s">
        <v>82</v>
      </c>
      <c r="H47" s="23"/>
    </row>
    <row r="48" customFormat="false" ht="25.5" hidden="false" customHeight="true" outlineLevel="0" collapsed="false">
      <c r="B48" s="24" t="s">
        <v>83</v>
      </c>
      <c r="C48" s="24"/>
      <c r="D48" s="24"/>
      <c r="E48" s="24"/>
      <c r="F48" s="24"/>
      <c r="G48" s="24"/>
      <c r="H48" s="24"/>
    </row>
  </sheetData>
  <mergeCells count="53">
    <mergeCell ref="B2:E2"/>
    <mergeCell ref="F2:H2"/>
    <mergeCell ref="B3:E3"/>
    <mergeCell ref="F3:H3"/>
    <mergeCell ref="B4:H4"/>
    <mergeCell ref="B6:H6"/>
    <mergeCell ref="C7:D7"/>
    <mergeCell ref="G7:H7"/>
    <mergeCell ref="G8:H8"/>
    <mergeCell ref="C9:D9"/>
    <mergeCell ref="G9:H9"/>
    <mergeCell ref="C10:H10"/>
    <mergeCell ref="B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H18"/>
    <mergeCell ref="B20:H20"/>
    <mergeCell ref="C21:D21"/>
    <mergeCell ref="G21:H21"/>
    <mergeCell ref="C22:D22"/>
    <mergeCell ref="G22:H22"/>
    <mergeCell ref="B24:H24"/>
    <mergeCell ref="B25:H28"/>
    <mergeCell ref="B30:H30"/>
    <mergeCell ref="C31:D31"/>
    <mergeCell ref="G31:H31"/>
    <mergeCell ref="C32:D32"/>
    <mergeCell ref="G32:H32"/>
    <mergeCell ref="C33:D33"/>
    <mergeCell ref="G33:H33"/>
    <mergeCell ref="B35:H35"/>
    <mergeCell ref="C36:D36"/>
    <mergeCell ref="C37:D37"/>
    <mergeCell ref="C38:D38"/>
    <mergeCell ref="C39:D39"/>
    <mergeCell ref="C40:D40"/>
    <mergeCell ref="B42:H42"/>
    <mergeCell ref="C43:D43"/>
    <mergeCell ref="G43:H43"/>
    <mergeCell ref="C44:H44"/>
    <mergeCell ref="C46:D46"/>
    <mergeCell ref="G46:H46"/>
    <mergeCell ref="C47:D47"/>
    <mergeCell ref="G47:H47"/>
    <mergeCell ref="B48:H48"/>
  </mergeCells>
  <conditionalFormatting sqref="C31">
    <cfRule type="cellIs" priority="2" operator="equal" aboveAverage="0" equalAverage="0" bottom="0" percent="0" rank="0" text="" dxfId="0">
      <formula>"Erfolgreich"</formula>
    </cfRule>
    <cfRule type="cellIs" priority="3" operator="equal" aboveAverage="0" equalAverage="0" bottom="0" percent="0" rank="0" text="" dxfId="1">
      <formula>"In Verhandlung"</formula>
    </cfRule>
    <cfRule type="cellIs" priority="4" operator="equal" aboveAverage="0" equalAverage="0" bottom="0" percent="0" rank="0" text="" dxfId="1">
      <formula>"Angebot erstellt"</formula>
    </cfRule>
    <cfRule type="cellIs" priority="5" operator="equal" aboveAverage="0" equalAverage="0" bottom="0" percent="0" rank="0" text="" dxfId="2">
      <formula>"Wiedervorlage"</formula>
    </cfRule>
    <cfRule type="cellIs" priority="6" operator="equal" aboveAverage="0" equalAverage="0" bottom="0" percent="0" rank="0" text="" dxfId="3">
      <formula>"Kein Interesse"</formula>
    </cfRule>
    <cfRule type="cellIs" priority="7" operator="equal" aboveAverage="0" equalAverage="0" bottom="0" percent="0" rank="0" text="" dxfId="3">
      <formula>"Nicht erreicht"</formula>
    </cfRule>
  </conditionalFormatting>
  <conditionalFormatting sqref="H37:H40">
    <cfRule type="cellIs" priority="8" operator="equal" aboveAverage="0" equalAverage="0" bottom="0" percent="0" rank="0" text="" dxfId="0">
      <formula>"Erledigt"</formula>
    </cfRule>
    <cfRule type="cellIs" priority="9" operator="equal" aboveAverage="0" equalAverage="0" bottom="0" percent="0" rank="0" text="" dxfId="1">
      <formula>"In Arbeit"</formula>
    </cfRule>
    <cfRule type="cellIs" priority="10" operator="equal" aboveAverage="0" equalAverage="0" bottom="0" percent="0" rank="0" text="" dxfId="2">
      <formula>"Offen"</formula>
    </cfRule>
  </conditionalFormatting>
  <conditionalFormatting sqref="G37:G40">
    <cfRule type="expression" priority="11" aboveAverage="0" equalAverage="0" bottom="0" percent="0" rank="0" text="" dxfId="4">
      <formula>AND($G37&lt;&gt;"",$G37&lt;TODAY(),$H37&lt;&gt;"Erledigt")</formula>
    </cfRule>
  </conditionalFormatting>
  <dataValidations count="5">
    <dataValidation allowBlank="true" errorStyle="stop" operator="between" showDropDown="false" showErrorMessage="false" showInputMessage="false" sqref="C9" type="list">
      <formula1>L_Besuchsart</formula1>
      <formula2>0</formula2>
    </dataValidation>
    <dataValidation allowBlank="true" errorStyle="stop" operator="between" showDropDown="false" showErrorMessage="false" showInputMessage="false" sqref="C31" type="list">
      <formula1>L_Status</formula1>
      <formula2>0</formula2>
    </dataValidation>
    <dataValidation allowBlank="true" errorStyle="stop" operator="between" showDropDown="false" showErrorMessage="false" showInputMessage="false" sqref="G9" type="list">
      <formula1>L_Bewertung</formula1>
      <formula2>0</formula2>
    </dataValidation>
    <dataValidation allowBlank="true" errorStyle="stop" operator="between" showDropDown="false" showErrorMessage="false" showInputMessage="false" sqref="C33 G33" type="list">
      <formula1>L_JaNein</formula1>
      <formula2>0</formula2>
    </dataValidation>
    <dataValidation allowBlank="true" errorStyle="stop" operator="between" showDropDown="false" showErrorMessage="false" showInputMessage="false" sqref="H37:H40" type="list">
      <formula1>L_MStatus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3272E"/>
    <pageSetUpPr fitToPage="true"/>
  </sheetPr>
  <dimension ref="B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25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9" min="8" style="0" width="15"/>
    <col collapsed="false" customWidth="true" hidden="false" outlineLevel="0" max="10" min="10" style="0" width="8"/>
    <col collapsed="false" customWidth="true" hidden="false" outlineLevel="0" max="11" min="11" style="0" width="13"/>
    <col collapsed="false" customWidth="true" hidden="false" outlineLevel="0" max="12" min="12" style="0" width="26"/>
    <col collapsed="false" customWidth="true" hidden="false" outlineLevel="0" max="13" min="13" style="0" width="11"/>
    <col collapsed="false" customWidth="true" hidden="false" outlineLevel="0" max="14" min="14" style="0" width="12"/>
    <col collapsed="false" customWidth="true" hidden="false" outlineLevel="0" max="15" min="15" style="0" width="3"/>
  </cols>
  <sheetData>
    <row r="1" customFormat="false" ht="15.75" hidden="false" customHeight="true" outlineLevel="0" collapsed="false"/>
    <row r="2" customFormat="false" ht="30" hidden="false" customHeight="true" outlineLevel="0" collapsed="false">
      <c r="B2" s="1" t="s">
        <v>84</v>
      </c>
      <c r="C2" s="1"/>
      <c r="D2" s="1"/>
      <c r="E2" s="1"/>
      <c r="F2" s="1"/>
      <c r="G2" s="1"/>
      <c r="M2" s="25" t="s">
        <v>85</v>
      </c>
      <c r="N2" s="25"/>
    </row>
    <row r="3" customFormat="false" ht="18" hidden="false" customHeight="true" outlineLevel="0" collapsed="false">
      <c r="B3" s="3" t="s">
        <v>86</v>
      </c>
      <c r="C3" s="3"/>
      <c r="D3" s="3"/>
      <c r="E3" s="3"/>
      <c r="F3" s="3"/>
      <c r="G3" s="3"/>
      <c r="H3" s="3"/>
      <c r="I3" s="3"/>
      <c r="K3" s="26" t="s">
        <v>87</v>
      </c>
      <c r="L3" s="26"/>
      <c r="M3" s="26"/>
      <c r="N3" s="26"/>
    </row>
    <row r="4" customFormat="false" ht="7.5" hidden="false" customHeight="true" outlineLevel="0" collapsed="false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customFormat="false" ht="6" hidden="false" customHeight="true" outlineLevel="0" collapsed="false"/>
    <row r="6" customFormat="false" ht="13.5" hidden="false" customHeight="true" outlineLevel="0" collapsed="false">
      <c r="B6" s="23" t="s">
        <v>88</v>
      </c>
      <c r="C6" s="23"/>
      <c r="D6" s="27" t="s">
        <v>89</v>
      </c>
      <c r="E6" s="27"/>
      <c r="F6" s="27" t="s">
        <v>90</v>
      </c>
      <c r="G6" s="27"/>
      <c r="H6" s="27" t="s">
        <v>91</v>
      </c>
      <c r="I6" s="27"/>
      <c r="J6" s="27" t="s">
        <v>92</v>
      </c>
      <c r="K6" s="27"/>
      <c r="L6" s="27" t="s">
        <v>93</v>
      </c>
      <c r="M6" s="27"/>
      <c r="N6" s="27"/>
    </row>
    <row r="7" customFormat="false" ht="30" hidden="false" customHeight="true" outlineLevel="0" collapsed="false">
      <c r="B7" s="28" t="n">
        <f aca="false">COUNTA(D14:D27)</f>
        <v>14</v>
      </c>
      <c r="C7" s="28"/>
      <c r="D7" s="29" t="n">
        <f aca="false">COUNTIF(I14:I27,"Erfolgreich")/COUNTA(I14:I27)</f>
        <v>0.214285714285714</v>
      </c>
      <c r="E7" s="29"/>
      <c r="F7" s="29" t="n">
        <f aca="false">AVERAGE(J14:J27)</f>
        <v>0.528571428571429</v>
      </c>
      <c r="G7" s="29"/>
      <c r="H7" s="30" t="n">
        <f aca="false">COUNTIF(N14:N27,"Offen")+COUNTIF(N14:N27,"In Arbeit")</f>
        <v>12</v>
      </c>
      <c r="I7" s="30"/>
      <c r="J7" s="30" t="n">
        <f aca="true">SUMPRODUCT((M14:M27&lt;&gt;"")*(M14:M27&lt;TODAY())*(N14:N27&lt;&gt;"Erledigt"))</f>
        <v>4</v>
      </c>
      <c r="K7" s="30"/>
      <c r="L7" s="31" t="n">
        <f aca="false">SUM(K14:K27)</f>
        <v>731000</v>
      </c>
      <c r="M7" s="31"/>
      <c r="N7" s="31"/>
    </row>
    <row r="8" customFormat="false" ht="3.75" hidden="false" customHeight="true" outlineLevel="0" collapsed="false"/>
    <row r="9" customFormat="false" ht="6" hidden="false" customHeight="true" outlineLevel="0" collapsed="false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customFormat="false" ht="7.5" hidden="false" customHeight="true" outlineLevel="0" collapsed="false"/>
    <row r="13" customFormat="false" ht="24" hidden="false" customHeight="true" outlineLevel="0" collapsed="false">
      <c r="B13" s="33" t="s">
        <v>63</v>
      </c>
      <c r="C13" s="33" t="s">
        <v>94</v>
      </c>
      <c r="D13" s="34" t="s">
        <v>19</v>
      </c>
      <c r="E13" s="34" t="s">
        <v>95</v>
      </c>
      <c r="F13" s="34" t="s">
        <v>31</v>
      </c>
      <c r="G13" s="34" t="s">
        <v>96</v>
      </c>
      <c r="H13" s="34" t="s">
        <v>12</v>
      </c>
      <c r="I13" s="33" t="s">
        <v>53</v>
      </c>
      <c r="J13" s="33" t="s">
        <v>97</v>
      </c>
      <c r="K13" s="35" t="s">
        <v>98</v>
      </c>
      <c r="L13" s="34" t="s">
        <v>99</v>
      </c>
      <c r="M13" s="33" t="s">
        <v>100</v>
      </c>
      <c r="N13" s="33" t="s">
        <v>101</v>
      </c>
    </row>
    <row r="14" customFormat="false" ht="24" hidden="false" customHeight="true" outlineLevel="0" collapsed="false">
      <c r="B14" s="36" t="n">
        <v>1</v>
      </c>
      <c r="C14" s="37" t="n">
        <v>46273</v>
      </c>
      <c r="D14" s="38" t="s">
        <v>20</v>
      </c>
      <c r="E14" s="39" t="s">
        <v>102</v>
      </c>
      <c r="F14" s="39" t="s">
        <v>103</v>
      </c>
      <c r="G14" s="39" t="s">
        <v>69</v>
      </c>
      <c r="H14" s="39" t="s">
        <v>13</v>
      </c>
      <c r="I14" s="36" t="s">
        <v>54</v>
      </c>
      <c r="J14" s="40" t="n">
        <v>0.65</v>
      </c>
      <c r="K14" s="41" t="n">
        <v>58000</v>
      </c>
      <c r="L14" s="38" t="s">
        <v>104</v>
      </c>
      <c r="M14" s="37" t="n">
        <v>46280</v>
      </c>
      <c r="N14" s="36" t="s">
        <v>70</v>
      </c>
    </row>
    <row r="15" customFormat="false" ht="24" hidden="false" customHeight="true" outlineLevel="0" collapsed="false">
      <c r="B15" s="42" t="n">
        <v>2</v>
      </c>
      <c r="C15" s="43" t="n">
        <v>46260</v>
      </c>
      <c r="D15" s="44" t="s">
        <v>105</v>
      </c>
      <c r="E15" s="45" t="s">
        <v>106</v>
      </c>
      <c r="F15" s="45" t="s">
        <v>107</v>
      </c>
      <c r="G15" s="45" t="s">
        <v>108</v>
      </c>
      <c r="H15" s="45" t="s">
        <v>109</v>
      </c>
      <c r="I15" s="42" t="s">
        <v>54</v>
      </c>
      <c r="J15" s="46" t="n">
        <v>0.5</v>
      </c>
      <c r="K15" s="47" t="n">
        <v>34000</v>
      </c>
      <c r="L15" s="44" t="s">
        <v>110</v>
      </c>
      <c r="M15" s="43" t="n">
        <v>46267</v>
      </c>
      <c r="N15" s="42" t="s">
        <v>73</v>
      </c>
    </row>
    <row r="16" customFormat="false" ht="24" hidden="false" customHeight="true" outlineLevel="0" collapsed="false">
      <c r="B16" s="36" t="n">
        <v>3</v>
      </c>
      <c r="C16" s="37" t="n">
        <v>46296</v>
      </c>
      <c r="D16" s="38" t="s">
        <v>111</v>
      </c>
      <c r="E16" s="39" t="s">
        <v>112</v>
      </c>
      <c r="F16" s="39" t="s">
        <v>113</v>
      </c>
      <c r="G16" s="39" t="s">
        <v>114</v>
      </c>
      <c r="H16" s="39" t="s">
        <v>115</v>
      </c>
      <c r="I16" s="36" t="s">
        <v>116</v>
      </c>
      <c r="J16" s="40" t="n">
        <v>0.9</v>
      </c>
      <c r="K16" s="41" t="n">
        <v>72000</v>
      </c>
      <c r="L16" s="38" t="s">
        <v>117</v>
      </c>
      <c r="M16" s="37" t="n">
        <v>46303</v>
      </c>
      <c r="N16" s="36" t="s">
        <v>73</v>
      </c>
    </row>
    <row r="17" customFormat="false" ht="24" hidden="false" customHeight="true" outlineLevel="0" collapsed="false">
      <c r="B17" s="42" t="n">
        <v>4</v>
      </c>
      <c r="C17" s="43" t="n">
        <v>46262</v>
      </c>
      <c r="D17" s="44" t="s">
        <v>118</v>
      </c>
      <c r="E17" s="45" t="s">
        <v>119</v>
      </c>
      <c r="F17" s="45" t="s">
        <v>120</v>
      </c>
      <c r="G17" s="45" t="s">
        <v>108</v>
      </c>
      <c r="H17" s="45" t="s">
        <v>121</v>
      </c>
      <c r="I17" s="42" t="s">
        <v>122</v>
      </c>
      <c r="J17" s="46" t="n">
        <v>0.6</v>
      </c>
      <c r="K17" s="47" t="n">
        <v>96000</v>
      </c>
      <c r="L17" s="44" t="s">
        <v>123</v>
      </c>
      <c r="M17" s="43" t="n">
        <v>46269</v>
      </c>
      <c r="N17" s="42" t="s">
        <v>73</v>
      </c>
    </row>
    <row r="18" customFormat="false" ht="24" hidden="false" customHeight="true" outlineLevel="0" collapsed="false">
      <c r="B18" s="36" t="n">
        <v>5</v>
      </c>
      <c r="C18" s="37" t="n">
        <v>46322</v>
      </c>
      <c r="D18" s="38" t="s">
        <v>124</v>
      </c>
      <c r="E18" s="39" t="s">
        <v>125</v>
      </c>
      <c r="F18" s="39" t="s">
        <v>126</v>
      </c>
      <c r="G18" s="39" t="s">
        <v>69</v>
      </c>
      <c r="H18" s="39" t="s">
        <v>109</v>
      </c>
      <c r="I18" s="36" t="s">
        <v>127</v>
      </c>
      <c r="J18" s="40" t="n">
        <v>0.05</v>
      </c>
      <c r="K18" s="41" t="n">
        <v>0</v>
      </c>
      <c r="L18" s="38" t="s">
        <v>128</v>
      </c>
      <c r="M18" s="37" t="n">
        <v>46329</v>
      </c>
      <c r="N18" s="36" t="s">
        <v>73</v>
      </c>
    </row>
    <row r="19" customFormat="false" ht="24" hidden="false" customHeight="true" outlineLevel="0" collapsed="false">
      <c r="B19" s="42" t="n">
        <v>6</v>
      </c>
      <c r="C19" s="43" t="n">
        <v>46270</v>
      </c>
      <c r="D19" s="44" t="s">
        <v>129</v>
      </c>
      <c r="E19" s="45" t="s">
        <v>130</v>
      </c>
      <c r="F19" s="45" t="s">
        <v>131</v>
      </c>
      <c r="G19" s="45" t="s">
        <v>114</v>
      </c>
      <c r="H19" s="45" t="s">
        <v>13</v>
      </c>
      <c r="I19" s="42" t="s">
        <v>54</v>
      </c>
      <c r="J19" s="46" t="n">
        <v>0.7</v>
      </c>
      <c r="K19" s="47" t="n">
        <v>140000</v>
      </c>
      <c r="L19" s="44" t="s">
        <v>132</v>
      </c>
      <c r="M19" s="43" t="n">
        <v>46277</v>
      </c>
      <c r="N19" s="42" t="s">
        <v>70</v>
      </c>
    </row>
    <row r="20" customFormat="false" ht="24" hidden="false" customHeight="true" outlineLevel="0" collapsed="false">
      <c r="B20" s="36" t="n">
        <v>7</v>
      </c>
      <c r="C20" s="37" t="n">
        <v>46248</v>
      </c>
      <c r="D20" s="38" t="s">
        <v>133</v>
      </c>
      <c r="E20" s="39" t="s">
        <v>134</v>
      </c>
      <c r="F20" s="39" t="s">
        <v>135</v>
      </c>
      <c r="G20" s="39" t="s">
        <v>108</v>
      </c>
      <c r="H20" s="39" t="s">
        <v>136</v>
      </c>
      <c r="I20" s="36" t="s">
        <v>116</v>
      </c>
      <c r="J20" s="40" t="n">
        <v>0.85</v>
      </c>
      <c r="K20" s="41" t="n">
        <v>18000</v>
      </c>
      <c r="L20" s="38" t="s">
        <v>137</v>
      </c>
      <c r="M20" s="37" t="n">
        <v>46255</v>
      </c>
      <c r="N20" s="36" t="s">
        <v>138</v>
      </c>
    </row>
    <row r="21" customFormat="false" ht="24" hidden="false" customHeight="true" outlineLevel="0" collapsed="false">
      <c r="B21" s="42" t="n">
        <v>8</v>
      </c>
      <c r="C21" s="43" t="n">
        <v>46304</v>
      </c>
      <c r="D21" s="44" t="s">
        <v>139</v>
      </c>
      <c r="E21" s="45" t="s">
        <v>140</v>
      </c>
      <c r="F21" s="45" t="s">
        <v>141</v>
      </c>
      <c r="G21" s="45" t="s">
        <v>114</v>
      </c>
      <c r="H21" s="45" t="s">
        <v>142</v>
      </c>
      <c r="I21" s="42" t="s">
        <v>143</v>
      </c>
      <c r="J21" s="46" t="n">
        <v>0.35</v>
      </c>
      <c r="K21" s="47" t="n">
        <v>26000</v>
      </c>
      <c r="L21" s="44" t="s">
        <v>144</v>
      </c>
      <c r="M21" s="43" t="n">
        <v>46311</v>
      </c>
      <c r="N21" s="42" t="s">
        <v>73</v>
      </c>
    </row>
    <row r="22" customFormat="false" ht="24" hidden="false" customHeight="true" outlineLevel="0" collapsed="false">
      <c r="B22" s="36" t="n">
        <v>9</v>
      </c>
      <c r="C22" s="37" t="n">
        <v>46255</v>
      </c>
      <c r="D22" s="38" t="s">
        <v>145</v>
      </c>
      <c r="E22" s="39" t="s">
        <v>146</v>
      </c>
      <c r="F22" s="39" t="s">
        <v>147</v>
      </c>
      <c r="G22" s="39" t="s">
        <v>69</v>
      </c>
      <c r="H22" s="39" t="s">
        <v>121</v>
      </c>
      <c r="I22" s="36" t="s">
        <v>122</v>
      </c>
      <c r="J22" s="40" t="n">
        <v>0.55</v>
      </c>
      <c r="K22" s="41" t="n">
        <v>29000</v>
      </c>
      <c r="L22" s="38" t="s">
        <v>148</v>
      </c>
      <c r="M22" s="37" t="n">
        <v>46262</v>
      </c>
      <c r="N22" s="36" t="s">
        <v>73</v>
      </c>
    </row>
    <row r="23" customFormat="false" ht="24" hidden="false" customHeight="true" outlineLevel="0" collapsed="false">
      <c r="B23" s="42" t="n">
        <v>10</v>
      </c>
      <c r="C23" s="43" t="n">
        <v>46263</v>
      </c>
      <c r="D23" s="44" t="s">
        <v>149</v>
      </c>
      <c r="E23" s="45" t="s">
        <v>150</v>
      </c>
      <c r="F23" s="45" t="s">
        <v>151</v>
      </c>
      <c r="G23" s="45" t="s">
        <v>108</v>
      </c>
      <c r="H23" s="45" t="s">
        <v>109</v>
      </c>
      <c r="I23" s="42" t="s">
        <v>152</v>
      </c>
      <c r="J23" s="46" t="n">
        <v>0</v>
      </c>
      <c r="K23" s="47" t="n">
        <v>0</v>
      </c>
      <c r="L23" s="44" t="s">
        <v>153</v>
      </c>
      <c r="M23" s="43" t="n">
        <v>46270</v>
      </c>
      <c r="N23" s="42" t="s">
        <v>73</v>
      </c>
    </row>
    <row r="24" customFormat="false" ht="24" hidden="false" customHeight="true" outlineLevel="0" collapsed="false">
      <c r="B24" s="36" t="n">
        <v>11</v>
      </c>
      <c r="C24" s="37" t="n">
        <v>46289</v>
      </c>
      <c r="D24" s="38" t="s">
        <v>154</v>
      </c>
      <c r="E24" s="39" t="s">
        <v>155</v>
      </c>
      <c r="F24" s="39" t="s">
        <v>156</v>
      </c>
      <c r="G24" s="39" t="s">
        <v>114</v>
      </c>
      <c r="H24" s="39" t="s">
        <v>115</v>
      </c>
      <c r="I24" s="36" t="s">
        <v>54</v>
      </c>
      <c r="J24" s="40" t="n">
        <v>0.75</v>
      </c>
      <c r="K24" s="41" t="n">
        <v>84000</v>
      </c>
      <c r="L24" s="38" t="s">
        <v>157</v>
      </c>
      <c r="M24" s="37" t="n">
        <v>46296</v>
      </c>
      <c r="N24" s="36" t="s">
        <v>70</v>
      </c>
    </row>
    <row r="25" customFormat="false" ht="24" hidden="false" customHeight="true" outlineLevel="0" collapsed="false">
      <c r="B25" s="42" t="n">
        <v>12</v>
      </c>
      <c r="C25" s="43" t="n">
        <v>46246</v>
      </c>
      <c r="D25" s="44" t="s">
        <v>158</v>
      </c>
      <c r="E25" s="45" t="s">
        <v>159</v>
      </c>
      <c r="F25" s="45" t="s">
        <v>160</v>
      </c>
      <c r="G25" s="45" t="s">
        <v>69</v>
      </c>
      <c r="H25" s="45" t="s">
        <v>13</v>
      </c>
      <c r="I25" s="42" t="s">
        <v>116</v>
      </c>
      <c r="J25" s="46" t="n">
        <v>0.8</v>
      </c>
      <c r="K25" s="47" t="n">
        <v>47000</v>
      </c>
      <c r="L25" s="44" t="s">
        <v>161</v>
      </c>
      <c r="M25" s="43" t="n">
        <v>46253</v>
      </c>
      <c r="N25" s="42" t="s">
        <v>138</v>
      </c>
    </row>
    <row r="26" customFormat="false" ht="24" hidden="false" customHeight="true" outlineLevel="0" collapsed="false">
      <c r="B26" s="36" t="n">
        <v>13</v>
      </c>
      <c r="C26" s="37" t="n">
        <v>46287</v>
      </c>
      <c r="D26" s="38" t="s">
        <v>162</v>
      </c>
      <c r="E26" s="39" t="s">
        <v>163</v>
      </c>
      <c r="F26" s="39" t="s">
        <v>164</v>
      </c>
      <c r="G26" s="39" t="s">
        <v>108</v>
      </c>
      <c r="H26" s="39" t="s">
        <v>121</v>
      </c>
      <c r="I26" s="36" t="s">
        <v>122</v>
      </c>
      <c r="J26" s="40" t="n">
        <v>0.45</v>
      </c>
      <c r="K26" s="41" t="n">
        <v>112000</v>
      </c>
      <c r="L26" s="38" t="s">
        <v>165</v>
      </c>
      <c r="M26" s="37" t="n">
        <v>46294</v>
      </c>
      <c r="N26" s="36" t="s">
        <v>73</v>
      </c>
    </row>
    <row r="27" customFormat="false" ht="24" hidden="false" customHeight="true" outlineLevel="0" collapsed="false">
      <c r="B27" s="48" t="n">
        <v>14</v>
      </c>
      <c r="C27" s="49" t="n">
        <v>46325</v>
      </c>
      <c r="D27" s="50" t="s">
        <v>166</v>
      </c>
      <c r="E27" s="51" t="s">
        <v>167</v>
      </c>
      <c r="F27" s="51" t="s">
        <v>168</v>
      </c>
      <c r="G27" s="51" t="s">
        <v>114</v>
      </c>
      <c r="H27" s="51" t="s">
        <v>169</v>
      </c>
      <c r="I27" s="48" t="s">
        <v>143</v>
      </c>
      <c r="J27" s="52" t="n">
        <v>0.25</v>
      </c>
      <c r="K27" s="53" t="n">
        <v>15000</v>
      </c>
      <c r="L27" s="50" t="s">
        <v>170</v>
      </c>
      <c r="M27" s="49" t="n">
        <v>46332</v>
      </c>
      <c r="N27" s="48" t="s">
        <v>73</v>
      </c>
    </row>
    <row r="29" customFormat="false" ht="15" hidden="false" customHeight="false" outlineLevel="0" collapsed="false">
      <c r="B29" s="54" t="s">
        <v>171</v>
      </c>
      <c r="C29" s="54"/>
      <c r="D29" s="54"/>
      <c r="E29" s="54"/>
      <c r="F29" s="54"/>
      <c r="G29" s="54"/>
      <c r="I29" s="54" t="s">
        <v>172</v>
      </c>
      <c r="J29" s="54"/>
      <c r="K29" s="54"/>
      <c r="L29" s="54"/>
      <c r="M29" s="54"/>
      <c r="N29" s="54"/>
    </row>
    <row r="30" customFormat="false" ht="15" hidden="false" customHeight="false" outlineLevel="0" collapsed="false">
      <c r="B30" s="16" t="s">
        <v>67</v>
      </c>
      <c r="C30" s="16"/>
      <c r="D30" s="16"/>
      <c r="E30" s="15" t="s">
        <v>173</v>
      </c>
      <c r="F30" s="15" t="s">
        <v>174</v>
      </c>
      <c r="G30" s="15"/>
    </row>
    <row r="31" customFormat="false" ht="15" hidden="false" customHeight="false" outlineLevel="0" collapsed="false">
      <c r="B31" s="45" t="s">
        <v>116</v>
      </c>
      <c r="C31" s="45"/>
      <c r="D31" s="45"/>
      <c r="E31" s="55" t="n">
        <f aca="false">COUNTIF($I$14:$I$27,$B31)</f>
        <v>3</v>
      </c>
      <c r="F31" s="47" t="n">
        <f aca="false">SUMIF($I$14:$I$27,$B31,$K$14:$K$27)</f>
        <v>137000</v>
      </c>
      <c r="G31" s="47"/>
    </row>
    <row r="32" customFormat="false" ht="15" hidden="false" customHeight="false" outlineLevel="0" collapsed="false">
      <c r="B32" s="39" t="s">
        <v>54</v>
      </c>
      <c r="C32" s="39"/>
      <c r="D32" s="39"/>
      <c r="E32" s="56" t="n">
        <f aca="false">COUNTIF($I$14:$I$27,$B32)</f>
        <v>4</v>
      </c>
      <c r="F32" s="41" t="n">
        <f aca="false">SUMIF($I$14:$I$27,$B32,$K$14:$K$27)</f>
        <v>316000</v>
      </c>
      <c r="G32" s="41"/>
    </row>
    <row r="33" customFormat="false" ht="15" hidden="false" customHeight="false" outlineLevel="0" collapsed="false">
      <c r="B33" s="45" t="s">
        <v>122</v>
      </c>
      <c r="C33" s="45"/>
      <c r="D33" s="45"/>
      <c r="E33" s="55" t="n">
        <f aca="false">COUNTIF($I$14:$I$27,$B33)</f>
        <v>3</v>
      </c>
      <c r="F33" s="47" t="n">
        <f aca="false">SUMIF($I$14:$I$27,$B33,$K$14:$K$27)</f>
        <v>237000</v>
      </c>
      <c r="G33" s="47"/>
    </row>
    <row r="34" customFormat="false" ht="15" hidden="false" customHeight="false" outlineLevel="0" collapsed="false">
      <c r="B34" s="39" t="s">
        <v>143</v>
      </c>
      <c r="C34" s="39"/>
      <c r="D34" s="39"/>
      <c r="E34" s="56" t="n">
        <f aca="false">COUNTIF($I$14:$I$27,$B34)</f>
        <v>2</v>
      </c>
      <c r="F34" s="41" t="n">
        <f aca="false">SUMIF($I$14:$I$27,$B34,$K$14:$K$27)</f>
        <v>41000</v>
      </c>
      <c r="G34" s="41"/>
    </row>
    <row r="35" customFormat="false" ht="15" hidden="false" customHeight="false" outlineLevel="0" collapsed="false">
      <c r="B35" s="45" t="s">
        <v>127</v>
      </c>
      <c r="C35" s="45"/>
      <c r="D35" s="45"/>
      <c r="E35" s="55" t="n">
        <f aca="false">COUNTIF($I$14:$I$27,$B35)</f>
        <v>1</v>
      </c>
      <c r="F35" s="47" t="n">
        <f aca="false">SUMIF($I$14:$I$27,$B35,$K$14:$K$27)</f>
        <v>0</v>
      </c>
      <c r="G35" s="47"/>
    </row>
    <row r="36" customFormat="false" ht="15" hidden="false" customHeight="false" outlineLevel="0" collapsed="false">
      <c r="B36" s="39" t="s">
        <v>152</v>
      </c>
      <c r="C36" s="39"/>
      <c r="D36" s="39"/>
      <c r="E36" s="56" t="n">
        <f aca="false">COUNTIF($I$14:$I$27,$B36)</f>
        <v>1</v>
      </c>
      <c r="F36" s="41" t="n">
        <f aca="false">SUMIF($I$14:$I$27,$B36,$K$14:$K$27)</f>
        <v>0</v>
      </c>
      <c r="G36" s="41"/>
    </row>
  </sheetData>
  <mergeCells count="39">
    <mergeCell ref="B2:G2"/>
    <mergeCell ref="M2:N2"/>
    <mergeCell ref="B3:I3"/>
    <mergeCell ref="K3:N3"/>
    <mergeCell ref="B4:N4"/>
    <mergeCell ref="B6:C6"/>
    <mergeCell ref="D6:E6"/>
    <mergeCell ref="F6:G6"/>
    <mergeCell ref="H6:I6"/>
    <mergeCell ref="J6:K6"/>
    <mergeCell ref="L6:N6"/>
    <mergeCell ref="B7:C7"/>
    <mergeCell ref="D7:E7"/>
    <mergeCell ref="F7:G7"/>
    <mergeCell ref="H7:I7"/>
    <mergeCell ref="J7:K7"/>
    <mergeCell ref="L7:N7"/>
    <mergeCell ref="B9:C9"/>
    <mergeCell ref="D9:E9"/>
    <mergeCell ref="F9:G9"/>
    <mergeCell ref="H9:I9"/>
    <mergeCell ref="J9:K9"/>
    <mergeCell ref="L9:N9"/>
    <mergeCell ref="B29:G29"/>
    <mergeCell ref="I29:N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</mergeCells>
  <conditionalFormatting sqref="I14:I27">
    <cfRule type="cellIs" priority="2" operator="equal" aboveAverage="0" equalAverage="0" bottom="0" percent="0" rank="0" text="" dxfId="0">
      <formula>"Erfolgreich"</formula>
    </cfRule>
    <cfRule type="cellIs" priority="3" operator="equal" aboveAverage="0" equalAverage="0" bottom="0" percent="0" rank="0" text="" dxfId="1">
      <formula>"In Verhandlung"</formula>
    </cfRule>
    <cfRule type="cellIs" priority="4" operator="equal" aboveAverage="0" equalAverage="0" bottom="0" percent="0" rank="0" text="" dxfId="1">
      <formula>"Angebot erstellt"</formula>
    </cfRule>
    <cfRule type="cellIs" priority="5" operator="equal" aboveAverage="0" equalAverage="0" bottom="0" percent="0" rank="0" text="" dxfId="2">
      <formula>"Wiedervorlage"</formula>
    </cfRule>
    <cfRule type="cellIs" priority="6" operator="equal" aboveAverage="0" equalAverage="0" bottom="0" percent="0" rank="0" text="" dxfId="3">
      <formula>"Kein Interesse"</formula>
    </cfRule>
    <cfRule type="cellIs" priority="7" operator="equal" aboveAverage="0" equalAverage="0" bottom="0" percent="0" rank="0" text="" dxfId="3">
      <formula>"Nicht erreicht"</formula>
    </cfRule>
  </conditionalFormatting>
  <conditionalFormatting sqref="N14:N27">
    <cfRule type="cellIs" priority="8" operator="equal" aboveAverage="0" equalAverage="0" bottom="0" percent="0" rank="0" text="" dxfId="0">
      <formula>"Erledigt"</formula>
    </cfRule>
    <cfRule type="cellIs" priority="9" operator="equal" aboveAverage="0" equalAverage="0" bottom="0" percent="0" rank="0" text="" dxfId="1">
      <formula>"In Arbeit"</formula>
    </cfRule>
    <cfRule type="cellIs" priority="10" operator="equal" aboveAverage="0" equalAverage="0" bottom="0" percent="0" rank="0" text="" dxfId="2">
      <formula>"Offen"</formula>
    </cfRule>
  </conditionalFormatting>
  <conditionalFormatting sqref="M14:M27">
    <cfRule type="expression" priority="11" aboveAverage="0" equalAverage="0" bottom="0" percent="0" rank="0" text="" dxfId="4">
      <formula>AND($M14&lt;&gt;"",$M14&lt;TODAY(),$N14&lt;&gt;"Erledigt")</formula>
    </cfRule>
  </conditionalFormatting>
  <dataValidations count="3">
    <dataValidation allowBlank="true" errorStyle="stop" operator="between" showDropDown="false" showErrorMessage="false" showInputMessage="false" sqref="H14:H27" type="list">
      <formula1>L_Besuchsart</formula1>
      <formula2>0</formula2>
    </dataValidation>
    <dataValidation allowBlank="true" errorStyle="stop" operator="between" showDropDown="false" showErrorMessage="false" showInputMessage="false" sqref="I14:I27" type="list">
      <formula1>L_Status</formula1>
      <formula2>0</formula2>
    </dataValidation>
    <dataValidation allowBlank="true" errorStyle="stop" operator="between" showDropDown="false" showErrorMessage="false" showInputMessage="false" sqref="N14:N27" type="list">
      <formula1>L_MStatus</formula1>
      <formula2>0</formula2>
    </dataValidation>
  </dataValidation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38B7D"/>
    <pageSetUpPr fitToPage="true"/>
  </sheetPr>
  <dimension ref="B1:I4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6"/>
    <col collapsed="false" customWidth="true" hidden="false" outlineLevel="0" max="4" min="4" style="0" width="3"/>
    <col collapsed="false" customWidth="true" hidden="false" outlineLevel="0" max="9" min="5" style="0" width="19"/>
  </cols>
  <sheetData>
    <row r="1" customFormat="false" ht="13.5" hidden="false" customHeight="true" outlineLevel="0" collapsed="false"/>
    <row r="2" customFormat="false" ht="33.75" hidden="false" customHeight="true" outlineLevel="0" collapsed="false">
      <c r="B2" s="57" t="s">
        <v>175</v>
      </c>
      <c r="C2" s="57"/>
    </row>
    <row r="3" customFormat="false" ht="6" hidden="false" customHeight="true" outlineLevel="0" collapsed="false">
      <c r="B3" s="5"/>
      <c r="C3" s="5"/>
      <c r="D3" s="5"/>
      <c r="E3" s="5"/>
      <c r="F3" s="5"/>
      <c r="G3" s="5"/>
      <c r="H3" s="5"/>
      <c r="I3" s="5"/>
    </row>
    <row r="4" customFormat="false" ht="7.5" hidden="false" customHeight="true" outlineLevel="0" collapsed="false"/>
    <row r="5" customFormat="false" ht="15" hidden="false" customHeight="false" outlineLevel="0" collapsed="false">
      <c r="B5" s="58" t="s">
        <v>176</v>
      </c>
      <c r="C5" s="58"/>
      <c r="D5" s="58"/>
      <c r="E5" s="58"/>
      <c r="F5" s="58"/>
      <c r="G5" s="58"/>
      <c r="H5" s="58"/>
      <c r="I5" s="58"/>
    </row>
    <row r="8" customFormat="false" ht="15" hidden="false" customHeight="false" outlineLevel="0" collapsed="false">
      <c r="B8" s="54" t="s">
        <v>177</v>
      </c>
      <c r="C8" s="54"/>
      <c r="D8" s="54"/>
      <c r="E8" s="54"/>
      <c r="F8" s="54"/>
      <c r="G8" s="54"/>
      <c r="H8" s="54"/>
      <c r="I8" s="54"/>
    </row>
    <row r="9" customFormat="false" ht="30" hidden="false" customHeight="true" outlineLevel="0" collapsed="false">
      <c r="B9" s="59" t="s">
        <v>178</v>
      </c>
      <c r="C9" s="60" t="s">
        <v>179</v>
      </c>
    </row>
    <row r="10" customFormat="false" ht="30" hidden="false" customHeight="true" outlineLevel="0" collapsed="false">
      <c r="B10" s="59" t="s">
        <v>180</v>
      </c>
      <c r="C10" s="60" t="s">
        <v>181</v>
      </c>
    </row>
    <row r="11" customFormat="false" ht="30" hidden="false" customHeight="true" outlineLevel="0" collapsed="false">
      <c r="B11" s="59" t="s">
        <v>182</v>
      </c>
      <c r="C11" s="60" t="s">
        <v>183</v>
      </c>
    </row>
    <row r="12" customFormat="false" ht="15" hidden="false" customHeight="true" outlineLevel="0" collapsed="false">
      <c r="B12" s="59" t="s">
        <v>184</v>
      </c>
      <c r="C12" s="60" t="s">
        <v>185</v>
      </c>
    </row>
    <row r="13" customFormat="false" ht="30" hidden="false" customHeight="true" outlineLevel="0" collapsed="false">
      <c r="B13" s="59" t="s">
        <v>186</v>
      </c>
      <c r="C13" s="60" t="s">
        <v>187</v>
      </c>
    </row>
    <row r="15" customFormat="false" ht="15" hidden="false" customHeight="false" outlineLevel="0" collapsed="false">
      <c r="B15" s="54" t="s">
        <v>188</v>
      </c>
      <c r="C15" s="54"/>
      <c r="D15" s="54"/>
      <c r="E15" s="54"/>
      <c r="F15" s="54"/>
      <c r="G15" s="54"/>
      <c r="H15" s="54"/>
      <c r="I15" s="54"/>
    </row>
    <row r="16" customFormat="false" ht="18" hidden="false" customHeight="true" outlineLevel="0" collapsed="false">
      <c r="B16" s="61" t="s">
        <v>189</v>
      </c>
      <c r="C16" s="62" t="s">
        <v>190</v>
      </c>
    </row>
    <row r="17" customFormat="false" ht="18" hidden="false" customHeight="true" outlineLevel="0" collapsed="false">
      <c r="B17" s="63" t="s">
        <v>191</v>
      </c>
      <c r="C17" s="62" t="s">
        <v>192</v>
      </c>
    </row>
    <row r="18" customFormat="false" ht="18" hidden="false" customHeight="true" outlineLevel="0" collapsed="false">
      <c r="B18" s="64" t="s">
        <v>193</v>
      </c>
      <c r="C18" s="62" t="s">
        <v>194</v>
      </c>
    </row>
    <row r="19" customFormat="false" ht="18" hidden="false" customHeight="true" outlineLevel="0" collapsed="false">
      <c r="B19" s="65" t="s">
        <v>195</v>
      </c>
      <c r="C19" s="62" t="s">
        <v>196</v>
      </c>
    </row>
    <row r="20" customFormat="false" ht="18" hidden="false" customHeight="true" outlineLevel="0" collapsed="false">
      <c r="B20" s="66" t="s">
        <v>197</v>
      </c>
      <c r="C20" s="62" t="s">
        <v>198</v>
      </c>
    </row>
    <row r="21" customFormat="false" ht="18" hidden="false" customHeight="true" outlineLevel="0" collapsed="false">
      <c r="B21" s="67" t="s">
        <v>199</v>
      </c>
      <c r="C21" s="62" t="s">
        <v>200</v>
      </c>
    </row>
    <row r="23" customFormat="false" ht="15" hidden="false" customHeight="false" outlineLevel="0" collapsed="false">
      <c r="B23" s="54" t="s">
        <v>201</v>
      </c>
      <c r="C23" s="54"/>
      <c r="D23" s="54"/>
      <c r="E23" s="54"/>
      <c r="F23" s="54"/>
      <c r="G23" s="54"/>
      <c r="H23" s="54"/>
      <c r="I23" s="54"/>
    </row>
    <row r="24" customFormat="false" ht="15" hidden="false" customHeight="true" outlineLevel="0" collapsed="false">
      <c r="B24" s="59" t="s">
        <v>202</v>
      </c>
      <c r="C24" s="60" t="s">
        <v>203</v>
      </c>
    </row>
    <row r="25" customFormat="false" ht="15" hidden="false" customHeight="true" outlineLevel="0" collapsed="false">
      <c r="B25" s="59" t="s">
        <v>204</v>
      </c>
      <c r="C25" s="60" t="s">
        <v>205</v>
      </c>
    </row>
    <row r="26" customFormat="false" ht="15" hidden="false" customHeight="true" outlineLevel="0" collapsed="false">
      <c r="B26" s="59" t="s">
        <v>206</v>
      </c>
      <c r="C26" s="60" t="s">
        <v>207</v>
      </c>
    </row>
    <row r="27" customFormat="false" ht="15" hidden="false" customHeight="true" outlineLevel="0" collapsed="false">
      <c r="B27" s="59" t="s">
        <v>208</v>
      </c>
      <c r="C27" s="60" t="s">
        <v>209</v>
      </c>
    </row>
    <row r="28" customFormat="false" ht="15" hidden="false" customHeight="true" outlineLevel="0" collapsed="false">
      <c r="B28" s="59" t="s">
        <v>210</v>
      </c>
      <c r="C28" s="60" t="s">
        <v>211</v>
      </c>
    </row>
    <row r="30" customFormat="false" ht="15" hidden="false" customHeight="false" outlineLevel="0" collapsed="false">
      <c r="B30" s="54" t="s">
        <v>212</v>
      </c>
      <c r="C30" s="54"/>
      <c r="D30" s="54"/>
      <c r="E30" s="54"/>
      <c r="F30" s="54"/>
      <c r="G30" s="54"/>
      <c r="H30" s="54"/>
      <c r="I30" s="54"/>
    </row>
    <row r="32" customFormat="false" ht="15" hidden="false" customHeight="false" outlineLevel="0" collapsed="false">
      <c r="E32" s="68" t="s">
        <v>12</v>
      </c>
      <c r="F32" s="68" t="s">
        <v>53</v>
      </c>
      <c r="G32" s="68" t="s">
        <v>213</v>
      </c>
      <c r="H32" s="68" t="s">
        <v>214</v>
      </c>
      <c r="I32" s="68" t="s">
        <v>215</v>
      </c>
    </row>
    <row r="33" customFormat="false" ht="15" hidden="false" customHeight="false" outlineLevel="0" collapsed="false">
      <c r="E33" s="69" t="s">
        <v>109</v>
      </c>
      <c r="F33" s="69" t="s">
        <v>116</v>
      </c>
      <c r="G33" s="69" t="s">
        <v>73</v>
      </c>
      <c r="H33" s="69" t="s">
        <v>15</v>
      </c>
      <c r="I33" s="69" t="s">
        <v>59</v>
      </c>
    </row>
    <row r="34" customFormat="false" ht="15" hidden="false" customHeight="false" outlineLevel="0" collapsed="false">
      <c r="E34" s="70" t="s">
        <v>13</v>
      </c>
      <c r="F34" s="70" t="s">
        <v>54</v>
      </c>
      <c r="G34" s="70" t="s">
        <v>70</v>
      </c>
      <c r="H34" s="70" t="s">
        <v>216</v>
      </c>
      <c r="I34" s="70" t="s">
        <v>61</v>
      </c>
    </row>
    <row r="35" customFormat="false" ht="15" hidden="false" customHeight="false" outlineLevel="0" collapsed="false">
      <c r="E35" s="69" t="s">
        <v>115</v>
      </c>
      <c r="F35" s="69" t="s">
        <v>122</v>
      </c>
      <c r="G35" s="69" t="s">
        <v>138</v>
      </c>
      <c r="H35" s="69" t="s">
        <v>217</v>
      </c>
      <c r="I35" s="69"/>
    </row>
    <row r="36" customFormat="false" ht="15" hidden="false" customHeight="false" outlineLevel="0" collapsed="false">
      <c r="E36" s="70" t="s">
        <v>121</v>
      </c>
      <c r="F36" s="70" t="s">
        <v>143</v>
      </c>
      <c r="G36" s="70"/>
      <c r="H36" s="70"/>
      <c r="I36" s="70"/>
    </row>
    <row r="37" customFormat="false" ht="15" hidden="false" customHeight="false" outlineLevel="0" collapsed="false">
      <c r="E37" s="69" t="s">
        <v>136</v>
      </c>
      <c r="F37" s="69" t="s">
        <v>127</v>
      </c>
      <c r="G37" s="69"/>
      <c r="H37" s="69"/>
      <c r="I37" s="69"/>
    </row>
    <row r="38" customFormat="false" ht="15" hidden="false" customHeight="false" outlineLevel="0" collapsed="false">
      <c r="E38" s="70" t="s">
        <v>142</v>
      </c>
      <c r="F38" s="70" t="s">
        <v>152</v>
      </c>
      <c r="G38" s="70"/>
      <c r="H38" s="70"/>
      <c r="I38" s="70"/>
    </row>
    <row r="39" customFormat="false" ht="15" hidden="false" customHeight="false" outlineLevel="0" collapsed="false">
      <c r="E39" s="69" t="s">
        <v>169</v>
      </c>
      <c r="F39" s="69"/>
      <c r="G39" s="69"/>
      <c r="H39" s="69"/>
      <c r="I39" s="69"/>
    </row>
    <row r="41" customFormat="false" ht="15" hidden="false" customHeight="false" outlineLevel="0" collapsed="false">
      <c r="B41" s="71" t="s">
        <v>218</v>
      </c>
    </row>
  </sheetData>
  <mergeCells count="7">
    <mergeCell ref="B2:C2"/>
    <mergeCell ref="B3:I3"/>
    <mergeCell ref="B5:I5"/>
    <mergeCell ref="B8:I8"/>
    <mergeCell ref="B15:I15"/>
    <mergeCell ref="B23:I23"/>
    <mergeCell ref="B30:I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2026-09-06T15:18:25Z</dcterms:created>
  <dc:creator>openpyxl</dc:creator>
  <dc:description/>
  <dc:language>en-US</dc:language>
  <cp:lastModifiedBy/>
  <dcterms:modified xsi:type="dcterms:W3CDTF">2026-09-06T15:18:27Z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