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suchsberichte" sheetId="1" state="visible" r:id="rId3"/>
    <sheet name="Einzelbericht" sheetId="2" state="visible" r:id="rId4"/>
  </sheets>
  <definedNames>
    <definedName function="false" hidden="true" localSheetId="0" name="_xlnm._FilterDatabase" vbProcedure="false">Besuchsberichte!$A$10:$N$30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<sst xmlns="http://schemas.openxmlformats.org/spreadsheetml/2006/main" count="191" uniqueCount="145">
  <si>
    <t xml:space="preserve">BESUCHSBERICHT · AUSSENDIENST</t>
  </si>
  <si>
    <t xml:space="preserve">Kundenbesuche dokumentieren, auswerten und Follow-ups steuern · Geschäftsjahr 2026 · Schriftart Calibri</t>
  </si>
  <si>
    <t xml:space="preserve">KENNZAHLEN 2026</t>
  </si>
  <si>
    <t xml:space="preserve">ANZAHL BESUCHE</t>
  </si>
  <si>
    <t xml:space="preserve">Ø ZIELERREICHUNG</t>
  </si>
  <si>
    <t xml:space="preserve">Ø BESUCHSDAUER</t>
  </si>
  <si>
    <t xml:space="preserve">ABSCHLÜSSE</t>
  </si>
  <si>
    <t xml:space="preserve">NEUKUNDEN-BESUCHE</t>
  </si>
  <si>
    <t xml:space="preserve">OFFENE FOLLOW-UPS</t>
  </si>
  <si>
    <t xml:space="preserve">ÜBERFÄLLIGE FOLLOW-UPS</t>
  </si>
  <si>
    <t xml:space="preserve">BESUCHSPROTOKOLL</t>
  </si>
  <si>
    <t xml:space="preserve">Nr.</t>
  </si>
  <si>
    <t xml:space="preserve">Datum</t>
  </si>
  <si>
    <t xml:space="preserve">Kunde / Firma</t>
  </si>
  <si>
    <t xml:space="preserve">Ansprechpartner</t>
  </si>
  <si>
    <t xml:space="preserve">Besuchsart</t>
  </si>
  <si>
    <t xml:space="preserve">Besuchsziel</t>
  </si>
  <si>
    <t xml:space="preserve">Themen / Notizen</t>
  </si>
  <si>
    <t xml:space="preserve">Ergebnis / Status</t>
  </si>
  <si>
    <t xml:space="preserve">Ziel %</t>
  </si>
  <si>
    <t xml:space="preserve">Dauer
(Min.)</t>
  </si>
  <si>
    <t xml:space="preserve">Nächste Schritte</t>
  </si>
  <si>
    <t xml:space="preserve">Verantwortlich</t>
  </si>
  <si>
    <t xml:space="preserve">Nachfass-
datum</t>
  </si>
  <si>
    <t xml:space="preserve">Follow-up</t>
  </si>
  <si>
    <t xml:space="preserve">Nordwind Handels GmbH</t>
  </si>
  <si>
    <t xml:space="preserve">Herr Weber</t>
  </si>
  <si>
    <t xml:space="preserve">Bestandskunde</t>
  </si>
  <si>
    <t xml:space="preserve">Jahresgespräch &amp; Bedarfsanalyse</t>
  </si>
  <si>
    <t xml:space="preserve">Rahmenvertrag geprüft, neue Konditionen abgestimmt</t>
  </si>
  <si>
    <t xml:space="preserve">Angebot erstellt</t>
  </si>
  <si>
    <t xml:space="preserve">Angebot bis KW 24 nachreichen</t>
  </si>
  <si>
    <t xml:space="preserve">M. Klein</t>
  </si>
  <si>
    <t xml:space="preserve">Bergmann &amp; Söhne KG</t>
  </si>
  <si>
    <t xml:space="preserve">Frau Schmidt</t>
  </si>
  <si>
    <t xml:space="preserve">Neukunde</t>
  </si>
  <si>
    <t xml:space="preserve">Erstvorstellung Produktportfolio</t>
  </si>
  <si>
    <t xml:space="preserve">Interesse an Wartungspaket signalisiert</t>
  </si>
  <si>
    <t xml:space="preserve">Interessiert</t>
  </si>
  <si>
    <t xml:space="preserve">Referenzen senden, Folgetermin vereinbaren</t>
  </si>
  <si>
    <t xml:space="preserve">S. Vogel</t>
  </si>
  <si>
    <t xml:space="preserve">TechnoPlus AG</t>
  </si>
  <si>
    <t xml:space="preserve">Herr Dr. Hoffmann</t>
  </si>
  <si>
    <t xml:space="preserve">Interessent</t>
  </si>
  <si>
    <t xml:space="preserve">Präsentation Neuprodukt</t>
  </si>
  <si>
    <t xml:space="preserve">Technische Integration geklärt</t>
  </si>
  <si>
    <t xml:space="preserve">Angebot inkl. Teststellung erstellen</t>
  </si>
  <si>
    <t xml:space="preserve">Musterbau GmbH</t>
  </si>
  <si>
    <t xml:space="preserve">Frau König</t>
  </si>
  <si>
    <t xml:space="preserve">Reklamation</t>
  </si>
  <si>
    <t xml:space="preserve">Nachbesprechung Lieferverzug</t>
  </si>
  <si>
    <t xml:space="preserve">Kulanzlösung vereinbart</t>
  </si>
  <si>
    <t xml:space="preserve">Abschluss</t>
  </si>
  <si>
    <t xml:space="preserve">Gutschrift ausstellen</t>
  </si>
  <si>
    <t xml:space="preserve">T. Braun</t>
  </si>
  <si>
    <t xml:space="preserve">Grünfeld Logistik e.K.</t>
  </si>
  <si>
    <t xml:space="preserve">Herr Baumann</t>
  </si>
  <si>
    <t xml:space="preserve">Kaltakquise vor Ort</t>
  </si>
  <si>
    <t xml:space="preserve">Aktuell kein Bedarf</t>
  </si>
  <si>
    <t xml:space="preserve">Kein Interesse</t>
  </si>
  <si>
    <t xml:space="preserve">In 6 Monaten erneut kontaktieren</t>
  </si>
  <si>
    <t xml:space="preserve">Alpenland Getränke GmbH</t>
  </si>
  <si>
    <t xml:space="preserve">Frau Wagner</t>
  </si>
  <si>
    <t xml:space="preserve">Sortimentserweiterung</t>
  </si>
  <si>
    <t xml:space="preserve">Neue Produktlinie vorgestellt</t>
  </si>
  <si>
    <t xml:space="preserve">Muster liefern</t>
  </si>
  <si>
    <t xml:space="preserve">Weber Elektrotechnik</t>
  </si>
  <si>
    <t xml:space="preserve">Herr Frei</t>
  </si>
  <si>
    <t xml:space="preserve">Bedarfsermittlung</t>
  </si>
  <si>
    <t xml:space="preserve">Budget &amp; Zeitplan besprochen</t>
  </si>
  <si>
    <t xml:space="preserve">Ausstehend</t>
  </si>
  <si>
    <t xml:space="preserve">Kundenentscheidung abwarten</t>
  </si>
  <si>
    <t xml:space="preserve">Seehafen Trading AG</t>
  </si>
  <si>
    <t xml:space="preserve">Frau Fischer</t>
  </si>
  <si>
    <t xml:space="preserve">Messe-Nachfassbesuch</t>
  </si>
  <si>
    <t xml:space="preserve">Angebot ausdrücklich gewünscht</t>
  </si>
  <si>
    <t xml:space="preserve">Angebot Variante A senden</t>
  </si>
  <si>
    <t xml:space="preserve">Rheintal Maschinenbau</t>
  </si>
  <si>
    <t xml:space="preserve">Herr Schneider</t>
  </si>
  <si>
    <t xml:space="preserve">Vertragsverlängerung</t>
  </si>
  <si>
    <t xml:space="preserve">Konditionen verhandelt</t>
  </si>
  <si>
    <t xml:space="preserve">Vertrag gegenzeichnen lassen</t>
  </si>
  <si>
    <t xml:space="preserve">Kmara Möbelwerk</t>
  </si>
  <si>
    <t xml:space="preserve">Frau Braun</t>
  </si>
  <si>
    <t xml:space="preserve">Angebotsbesprechung</t>
  </si>
  <si>
    <t xml:space="preserve">Preisverhandlung noch offen</t>
  </si>
  <si>
    <t xml:space="preserve">Wiedervorlage</t>
  </si>
  <si>
    <t xml:space="preserve">Nachverhandlung Preisstaffel</t>
  </si>
  <si>
    <t xml:space="preserve">Digital Solutions GmbH</t>
  </si>
  <si>
    <t xml:space="preserve">Herr Peters</t>
  </si>
  <si>
    <t xml:space="preserve">Vorstellung Servicevertrag</t>
  </si>
  <si>
    <t xml:space="preserve">Interesse, Budgetfreigabe ausstehend</t>
  </si>
  <si>
    <t xml:space="preserve">Nach Freigabe nachfassen</t>
  </si>
  <si>
    <t xml:space="preserve">Folgetermin zum Angebot</t>
  </si>
  <si>
    <t xml:space="preserve">Angebot angenommen, Details final</t>
  </si>
  <si>
    <t xml:space="preserve">Auftrag im System erfassen</t>
  </si>
  <si>
    <t xml:space="preserve">STATUS-DEFINITION (automatische Zielerreichung) &amp; AUSWERTUNG</t>
  </si>
  <si>
    <t xml:space="preserve">Status</t>
  </si>
  <si>
    <t xml:space="preserve">Ziel-%</t>
  </si>
  <si>
    <t xml:space="preserve">Anzahl</t>
  </si>
  <si>
    <t xml:space="preserve">Hinweis: Weiße Zellen ausfüllen · Status, Besuchsart &amp; Verantwortlich per Dropdown · „Ziel %“ und „Follow-up“ berechnen sich automatisch · Kopfzeile bietet Filter.</t>
  </si>
  <si>
    <t xml:space="preserve">BESUCHSBERICHT</t>
  </si>
  <si>
    <t xml:space="preserve">Einzelbericht zum Kundentermin · zum Ausfüllen und Ausdrucken</t>
  </si>
  <si>
    <t xml:space="preserve">Berichtsnr.:  BB-2026-014</t>
  </si>
  <si>
    <t xml:space="preserve">Erstellt am:  18.06.2026</t>
  </si>
  <si>
    <t xml:space="preserve">1 · Kundendaten</t>
  </si>
  <si>
    <t xml:space="preserve">Firma</t>
  </si>
  <si>
    <t xml:space="preserve">Position / Funktion</t>
  </si>
  <si>
    <t xml:space="preserve">Leiter Einkauf</t>
  </si>
  <si>
    <t xml:space="preserve">Abteilung</t>
  </si>
  <si>
    <t xml:space="preserve">Beschaffung</t>
  </si>
  <si>
    <t xml:space="preserve">Adresse</t>
  </si>
  <si>
    <t xml:space="preserve">Industriestraße 12, 28195 Musterstadt</t>
  </si>
  <si>
    <t xml:space="preserve">Region</t>
  </si>
  <si>
    <t xml:space="preserve">Nord</t>
  </si>
  <si>
    <t xml:space="preserve">Telefon</t>
  </si>
  <si>
    <t xml:space="preserve">+49 000 1234567</t>
  </si>
  <si>
    <t xml:space="preserve">E-Mail</t>
  </si>
  <si>
    <t xml:space="preserve">kontakt@beispiel-firma.de</t>
  </si>
  <si>
    <t xml:space="preserve">2 · Besuchsdaten</t>
  </si>
  <si>
    <t xml:space="preserve">Uhrzeit von</t>
  </si>
  <si>
    <t xml:space="preserve">10:00</t>
  </si>
  <si>
    <t xml:space="preserve">Uhrzeit bis</t>
  </si>
  <si>
    <t xml:space="preserve">11:30</t>
  </si>
  <si>
    <t xml:space="preserve">Besucher (Außendienst)</t>
  </si>
  <si>
    <t xml:space="preserve">Besuchsdauer (Min.)</t>
  </si>
  <si>
    <t xml:space="preserve">90</t>
  </si>
  <si>
    <t xml:space="preserve">3 · Besuchsziel</t>
  </si>
  <si>
    <t xml:space="preserve">Vorstellung des Neuprodukts und Klärung der technischen Integration in die bestehende Systemlandschaft des Kunden.</t>
  </si>
  <si>
    <t xml:space="preserve">4 · Besprochene Themen / Gesprächsnotizen</t>
  </si>
  <si>
    <t xml:space="preserve">• Aktuelle Anforderungen und Mengengerüst aufgenommen.
• Technische Integration und Schnittstellen geklärt.
• Preisrahmen und mögliche Teststellung besprochen.
• Entscheidungsprozess und Zeitplan des Kunden erfragt.</t>
  </si>
  <si>
    <t xml:space="preserve">5 · Ergebnis</t>
  </si>
  <si>
    <t xml:space="preserve">Zielerreichung</t>
  </si>
  <si>
    <t xml:space="preserve">75 %</t>
  </si>
  <si>
    <t xml:space="preserve">6 · Vereinbarte nächste Schritte</t>
  </si>
  <si>
    <t xml:space="preserve">Aufgabe</t>
  </si>
  <si>
    <t xml:space="preserve">Fällig bis</t>
  </si>
  <si>
    <t xml:space="preserve">Technische Rückfragen mit IT klären</t>
  </si>
  <si>
    <t xml:space="preserve">Folgetermin zur Angebotsbesprechung</t>
  </si>
  <si>
    <t xml:space="preserve">Nachfassdatum</t>
  </si>
  <si>
    <t xml:space="preserve">Priorität</t>
  </si>
  <si>
    <t xml:space="preserve">Hoch</t>
  </si>
  <si>
    <t xml:space="preserve">7 · Bestätigung</t>
  </si>
  <si>
    <t xml:space="preserve">Unterschrift Außendienst</t>
  </si>
  <si>
    <t xml:space="preserve">Hinweis: Dieser Einzelbericht ergänzt das Register „Besuchsberichte“. Für jeden Termin eine Kopie ausfüllen oder die Daten direkt ins Register übertragen.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</si>
</sst>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%"/>
    <numFmt numFmtId="167" formatCode="0&quot; Min.&quot;"/>
    <numFmt numFmtId="168" formatCode="dd\.mm\.yyyy"/>
    <numFmt numFmtId="169" formatCode="General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10"/>
      <color rgb="FFD5D8DD"/>
      <name val="Calibri"/>
      <family val="0"/>
      <charset val="1"/>
    </font>
    <font>
      <b val="true"/>
      <sz val="11"/>
      <color rgb="FF26292F"/>
      <name val="Calibri"/>
      <family val="0"/>
      <charset val="1"/>
    </font>
    <font>
      <b val="true"/>
      <sz val="8"/>
      <color rgb="FF6C757D"/>
      <name val="Calibri"/>
      <family val="0"/>
      <charset val="1"/>
    </font>
    <font>
      <b val="true"/>
      <sz val="15"/>
      <color rgb="FF26292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2A2E33"/>
      <name val="Calibri"/>
      <family val="0"/>
      <charset val="1"/>
    </font>
    <font>
      <b val="true"/>
      <sz val="10"/>
      <color rgb="FF2A2E33"/>
      <name val="Calibri"/>
      <family val="0"/>
      <charset val="1"/>
    </font>
    <font>
      <b val="true"/>
      <sz val="10"/>
      <color rgb="FF26292F"/>
      <name val="Calibri"/>
      <family val="0"/>
      <charset val="1"/>
    </font>
    <font>
      <i val="true"/>
      <sz val="9"/>
      <color rgb="FF6C757D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B23A28"/>
      <name val="Calibri"/>
      <family val="0"/>
      <charset val="1"/>
    </font>
    <font>
      <sz val="10"/>
      <color rgb="FF6C757D"/>
      <name val="Calibri"/>
      <family val="0"/>
      <charset val="1"/>
    </font>
    <font>
      <b val="true"/>
      <sz val="10.5"/>
      <color rgb="FF26292F"/>
      <name val="Calibri"/>
      <family val="0"/>
      <charset val="1"/>
    </font>
    <font>
      <b val="true"/>
      <sz val="9"/>
      <color rgb="FF6C757D"/>
      <name val="Calibri"/>
      <family val="0"/>
      <charset val="1"/>
    </font>
    <font>
      <b val="true"/>
      <sz val="10.5"/>
      <color rgb="FF2A2E33"/>
      <name val="Calibri"/>
      <family val="0"/>
      <charset val="1"/>
    </font>
    <font>
      <sz val="10.5"/>
      <color rgb="FF2A2E33"/>
      <name val="Calibri"/>
      <family val="0"/>
      <charset val="1"/>
    </font>
    <font>
      <b val="true"/>
      <sz val="9"/>
      <color rgb="FFFFFFFF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4674F"/>
        <bgColor rgb="FFFF6600"/>
      </patternFill>
    </fill>
    <fill>
      <patternFill patternType="solid">
        <fgColor rgb="FF26292F"/>
        <bgColor rgb="FF2A2E33"/>
      </patternFill>
    </fill>
    <fill>
      <patternFill patternType="solid">
        <fgColor rgb="FF3A3F47"/>
        <bgColor rgb="FF2A2E33"/>
      </patternFill>
    </fill>
    <fill>
      <patternFill patternType="solid">
        <fgColor rgb="FFF1EEEC"/>
        <bgColor rgb="FFECEFF1"/>
      </patternFill>
    </fill>
    <fill>
      <patternFill patternType="solid">
        <fgColor rgb="FFFFFFFF"/>
        <bgColor rgb="FFFAF7F5"/>
      </patternFill>
    </fill>
    <fill>
      <patternFill patternType="solid">
        <fgColor rgb="FFFAF7F5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E4674F"/>
      </bottom>
      <diagonal/>
    </border>
    <border diagonalUp="false" diagonalDown="false">
      <left style="thin">
        <color rgb="FFD9DEE3"/>
      </left>
      <right style="thin">
        <color rgb="FFD9DEE3"/>
      </right>
      <top style="thick">
        <color rgb="FFE4674F"/>
      </top>
      <bottom/>
      <diagonal/>
    </border>
    <border diagonalUp="false" diagonalDown="false">
      <left style="thin">
        <color rgb="FFD9DEE3"/>
      </left>
      <right style="thin">
        <color rgb="FFD9DEE3"/>
      </right>
      <top style="thick">
        <color rgb="FF3E6B8B"/>
      </top>
      <bottom/>
      <diagonal/>
    </border>
    <border diagonalUp="false" diagonalDown="false">
      <left style="thin">
        <color rgb="FFD9DEE3"/>
      </left>
      <right style="thin">
        <color rgb="FFD9DEE3"/>
      </right>
      <top style="thick">
        <color rgb="FF3A9D6E"/>
      </top>
      <bottom/>
      <diagonal/>
    </border>
    <border diagonalUp="false" diagonalDown="false">
      <left style="thin">
        <color rgb="FFD9DEE3"/>
      </left>
      <right style="thin">
        <color rgb="FFD9DEE3"/>
      </right>
      <top style="thick">
        <color rgb="FF26292F"/>
      </top>
      <bottom/>
      <diagonal/>
    </border>
    <border diagonalUp="false" diagonalDown="false">
      <left style="thin">
        <color rgb="FFD9DEE3"/>
      </left>
      <right style="thin">
        <color rgb="FFD9DEE3"/>
      </right>
      <top style="thick">
        <color rgb="FF9C6B12"/>
      </top>
      <bottom/>
      <diagonal/>
    </border>
    <border diagonalUp="false" diagonalDown="false">
      <left style="thin">
        <color rgb="FFD9DEE3"/>
      </left>
      <right style="thin">
        <color rgb="FFD9DEE3"/>
      </right>
      <top style="thick">
        <color rgb="FFC0392B"/>
      </top>
      <bottom/>
      <diagonal/>
    </border>
    <border diagonalUp="false" diagonalDown="false">
      <left style="thin">
        <color rgb="FFD9DEE3"/>
      </left>
      <right style="thin">
        <color rgb="FFD9DEE3"/>
      </right>
      <top/>
      <bottom style="thin">
        <color rgb="FFD9DEE3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26292F"/>
      </bottom>
      <diagonal/>
    </border>
    <border diagonalUp="false" diagonalDown="false"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  <diagonal/>
    </border>
    <border diagonalUp="false" diagonalDown="false">
      <left/>
      <right/>
      <top/>
      <bottom style="thin">
        <color rgb="FFD9DE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6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6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6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6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6" borderId="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6" borderId="7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8" fillId="6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6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8" fillId="6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2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0" fillId="0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0" fillId="0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4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0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0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ill>
        <patternFill patternType="solid">
          <fgColor rgb="FF26292F"/>
          <bgColor rgb="FF000000"/>
        </patternFill>
      </fill>
    </dxf>
    <dxf>
      <fill>
        <patternFill patternType="solid">
          <fgColor rgb="FFFAF7F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A2E33"/>
          <bgColor rgb="FF000000"/>
        </patternFill>
      </fill>
    </dxf>
    <dxf>
      <fill>
        <patternFill patternType="solid">
          <fgColor rgb="FFE3F3EB"/>
          <bgColor rgb="FF000000"/>
        </patternFill>
      </fill>
    </dxf>
    <dxf>
      <fill>
        <patternFill patternType="solid">
          <fgColor rgb="FFE4EDF3"/>
          <bgColor rgb="FF000000"/>
        </patternFill>
      </fill>
    </dxf>
    <dxf>
      <fill>
        <patternFill patternType="solid">
          <fgColor rgb="FFECEFF1"/>
          <bgColor rgb="FF000000"/>
        </patternFill>
      </fill>
    </dxf>
    <dxf>
      <fill>
        <patternFill patternType="solid">
          <fgColor rgb="FFFBE7E2"/>
          <bgColor rgb="FF000000"/>
        </patternFill>
      </fill>
    </dxf>
    <dxf>
      <fill>
        <patternFill patternType="solid">
          <fgColor rgb="FFFBF1DE"/>
          <bgColor rgb="FF000000"/>
        </patternFill>
      </fill>
    </dxf>
    <dxf>
      <fill>
        <patternFill patternType="solid">
          <fgColor rgb="FF1E6B47"/>
          <bgColor rgb="FF000000"/>
        </patternFill>
      </fill>
    </dxf>
    <dxf>
      <fill>
        <patternFill patternType="solid">
          <fgColor rgb="FF3E6B8B"/>
          <bgColor rgb="FF000000"/>
        </patternFill>
      </fill>
    </dxf>
    <dxf>
      <fill>
        <patternFill patternType="solid">
          <fgColor rgb="FF6C757D"/>
          <bgColor rgb="FF000000"/>
        </patternFill>
      </fill>
    </dxf>
    <dxf>
      <fill>
        <patternFill patternType="solid">
          <fgColor rgb="FF9C6B12"/>
          <bgColor rgb="FF000000"/>
        </patternFill>
      </fill>
    </dxf>
    <dxf>
      <fill>
        <patternFill patternType="solid">
          <fgColor rgb="FFB23A28"/>
          <bgColor rgb="FF000000"/>
        </patternFill>
      </fill>
    </dxf>
    <dxf>
      <fill>
        <patternFill patternType="solid">
          <fgColor rgb="FFFBE3E0"/>
          <bgColor rgb="FF000000"/>
        </patternFill>
      </fill>
    </dxf>
    <dxf>
      <fill>
        <patternFill patternType="solid">
          <fgColor rgb="FFC0392B"/>
          <bgColor rgb="FF000000"/>
        </patternFill>
      </fill>
    </dxf>
    <dxf>
      <font>
        <name val="Calibri"/>
        <charset val="1"/>
        <family val="0"/>
        <b val="1"/>
        <color rgb="FF1E6B47"/>
        <sz val="10"/>
      </font>
      <fill>
        <patternFill>
          <bgColor rgb="FFE3F3EB"/>
        </patternFill>
      </fill>
    </dxf>
    <dxf>
      <font>
        <name val="Calibri"/>
        <charset val="1"/>
        <family val="0"/>
        <b val="1"/>
        <color rgb="FF3E6B8B"/>
        <sz val="10"/>
      </font>
      <fill>
        <patternFill>
          <bgColor rgb="FFE4EDF3"/>
        </patternFill>
      </fill>
    </dxf>
    <dxf>
      <font>
        <name val="Calibri"/>
        <charset val="1"/>
        <family val="0"/>
        <b val="1"/>
        <color rgb="FFB23A28"/>
        <sz val="10"/>
      </font>
      <fill>
        <patternFill>
          <bgColor rgb="FFFBE7E2"/>
        </patternFill>
      </fill>
    </dxf>
    <dxf>
      <font>
        <name val="Calibri"/>
        <charset val="1"/>
        <family val="0"/>
        <b val="1"/>
        <color rgb="FF9C6B12"/>
        <sz val="10"/>
      </font>
      <fill>
        <patternFill>
          <bgColor rgb="FFFBF1DE"/>
        </patternFill>
      </fill>
    </dxf>
    <dxf>
      <font>
        <name val="Calibri"/>
        <charset val="1"/>
        <family val="0"/>
        <b val="1"/>
        <color rgb="FF6C757D"/>
        <sz val="10"/>
      </font>
      <fill>
        <patternFill>
          <bgColor rgb="FFECEFF1"/>
        </patternFill>
      </fill>
    </dxf>
    <dxf>
      <font>
        <name val="Calibri"/>
        <charset val="1"/>
        <family val="0"/>
        <b val="1"/>
        <color rgb="FFC0392B"/>
        <sz val="10"/>
      </font>
      <fill>
        <patternFill>
          <bgColor rgb="FFFBE3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B12"/>
      <rgbColor rgb="FF800080"/>
      <rgbColor rgb="FF1E6B47"/>
      <rgbColor rgb="FFD9D9D9"/>
      <rgbColor rgb="FF878787"/>
      <rgbColor rgb="FF9999FF"/>
      <rgbColor rgb="FFC0392B"/>
      <rgbColor rgb="FFFBF1DE"/>
      <rgbColor rgb="FFE3F3EB"/>
      <rgbColor rgb="FF660066"/>
      <rgbColor rgb="FFE4674F"/>
      <rgbColor rgb="FF0066CC"/>
      <rgbColor rgb="FFD5D8DD"/>
      <rgbColor rgb="FF000080"/>
      <rgbColor rgb="FFFF00FF"/>
      <rgbColor rgb="FFFFFF00"/>
      <rgbColor rgb="FF00FFFF"/>
      <rgbColor rgb="FF800080"/>
      <rgbColor rgb="FF800000"/>
      <rgbColor rgb="FF3E6B8B"/>
      <rgbColor rgb="FF0000FF"/>
      <rgbColor rgb="FF00CCFF"/>
      <rgbColor rgb="FFE4EDF3"/>
      <rgbColor rgb="FFECEFF1"/>
      <rgbColor rgb="FFFBE7E2"/>
      <rgbColor rgb="FFD9DEE3"/>
      <rgbColor rgb="FFF1EEEC"/>
      <rgbColor rgb="FFFAF7F5"/>
      <rgbColor rgb="FFFBE3E0"/>
      <rgbColor rgb="FF3366FF"/>
      <rgbColor rgb="FF33CCCC"/>
      <rgbColor rgb="FF99CC00"/>
      <rgbColor rgb="FFFFCC00"/>
      <rgbColor rgb="FFFF9900"/>
      <rgbColor rgb="FFFF6600"/>
      <rgbColor rgb="FF6C757D"/>
      <rgbColor rgb="FF969696"/>
      <rgbColor rgb="FF003366"/>
      <rgbColor rgb="FF3A9D6E"/>
      <rgbColor rgb="FF003300"/>
      <rgbColor rgb="FF26292F"/>
      <rgbColor rgb="FFB23A28"/>
      <rgbColor rgb="FF993366"/>
      <rgbColor rgb="FF3A3F47"/>
      <rgbColor rgb="FF2A2E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Besuche nach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e4674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Besuchsberichte!$C$34:$C$39</c:f>
              <c:strCache>
                <c:ptCount val="6"/>
                <c:pt idx="0">
                  <c:v>Abschluss</c:v>
                </c:pt>
                <c:pt idx="1">
                  <c:v>Angebot erstellt</c:v>
                </c:pt>
                <c:pt idx="2">
                  <c:v>Interessiert</c:v>
                </c:pt>
                <c:pt idx="3">
                  <c:v>Wiedervorlage</c:v>
                </c:pt>
                <c:pt idx="4">
                  <c:v>Ausstehend</c:v>
                </c:pt>
                <c:pt idx="5">
                  <c:v>Kein Interesse</c:v>
                </c:pt>
              </c:strCache>
            </c:strRef>
          </c:cat>
          <c:val>
            <c:numRef>
              <c:f>Besuchsberichte!$E$34:$E$39</c:f>
              <c:numCache>
                <c:formatCode>General</c:formatCode>
                <c:ptCount val="6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</c:ser>
        <c:gapWidth val="150"/>
        <c:overlap val="0"/>
        <c:axId val="36219426"/>
        <c:axId val="54817406"/>
      </c:barChart>
      <c:catAx>
        <c:axId val="362194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817406"/>
        <c:crosses val="autoZero"/>
        <c:auto val="1"/>
        <c:lblAlgn val="ctr"/>
        <c:lblOffset val="100"/>
        <c:noMultiLvlLbl val="0"/>
      </c:catAx>
      <c:valAx>
        <c:axId val="548174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21942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32</xdr:row>
      <xdr:rowOff>0</xdr:rowOff>
    </xdr:from>
    <xdr:to>
      <xdr:col>9</xdr:col>
      <xdr:colOff>442800</xdr:colOff>
      <xdr:row>43</xdr:row>
      <xdr:rowOff>93960</xdr:rowOff>
    </xdr:to>
    <xdr:graphicFrame>
      <xdr:nvGraphicFramePr>
        <xdr:cNvPr id="0" name="Chart 1"/>
        <xdr:cNvGraphicFramePr/>
      </xdr:nvGraphicFramePr>
      <xdr:xfrm>
        <a:off x="6766560" y="9925200"/>
        <a:ext cx="4319640" cy="230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23"/>
    <col collapsed="false" customWidth="true" hidden="false" outlineLevel="0" max="4" min="4" style="0" width="18"/>
    <col collapsed="false" customWidth="true" hidden="false" outlineLevel="0" max="5" min="5" style="0" width="15"/>
    <col collapsed="false" customWidth="true" hidden="false" outlineLevel="0" max="6" min="6" style="0" width="24"/>
    <col collapsed="false" customWidth="true" hidden="false" outlineLevel="0" max="7" min="7" style="0" width="30"/>
    <col collapsed="false" customWidth="true" hidden="false" outlineLevel="0" max="8" min="8" style="0" width="16"/>
    <col collapsed="false" customWidth="true" hidden="false" outlineLevel="0" max="9" min="9" style="0" width="9"/>
    <col collapsed="false" customWidth="true" hidden="false" outlineLevel="0" max="10" min="10" style="0" width="8"/>
    <col collapsed="false" customWidth="true" hidden="false" outlineLevel="0" max="11" min="11" style="0" width="28"/>
    <col collapsed="false" customWidth="true" hidden="false" outlineLevel="0" max="13" min="12" style="0" width="13"/>
    <col collapsed="false" customWidth="true" hidden="false" outlineLevel="0" max="14" min="14" style="0" width="11"/>
  </cols>
  <sheetData>
    <row r="1" customFormat="false" ht="4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6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9.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customFormat="false" ht="21.75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customFormat="false" ht="15.75" hidden="false" customHeight="true" outlineLevel="0" collapsed="false">
      <c r="A6" s="5" t="s">
        <v>3</v>
      </c>
      <c r="B6" s="5"/>
      <c r="C6" s="6" t="s">
        <v>4</v>
      </c>
      <c r="D6" s="6"/>
      <c r="E6" s="6" t="s">
        <v>5</v>
      </c>
      <c r="F6" s="6"/>
      <c r="G6" s="7" t="s">
        <v>6</v>
      </c>
      <c r="H6" s="7"/>
      <c r="I6" s="8" t="s">
        <v>7</v>
      </c>
      <c r="J6" s="8"/>
      <c r="K6" s="9" t="s">
        <v>8</v>
      </c>
      <c r="L6" s="9"/>
      <c r="M6" s="10" t="s">
        <v>9</v>
      </c>
      <c r="N6" s="10"/>
    </row>
    <row r="7" customFormat="false" ht="25.5" hidden="false" customHeight="true" outlineLevel="0" collapsed="false">
      <c r="A7" s="11" t="n">
        <f aca="false">COUNTA(C11:C30)</f>
        <v>12</v>
      </c>
      <c r="B7" s="11"/>
      <c r="C7" s="12" t="n">
        <f aca="false">IFERROR(AVERAGE(I11:I30),0)</f>
        <v>0.595833333333333</v>
      </c>
      <c r="D7" s="12"/>
      <c r="E7" s="13" t="n">
        <f aca="false">IFERROR(AVERAGE(J11:J30),0)</f>
        <v>48.75</v>
      </c>
      <c r="F7" s="13"/>
      <c r="G7" s="11" t="n">
        <f aca="false">COUNTIF(H11:H30,"Abschluss")</f>
        <v>3</v>
      </c>
      <c r="H7" s="11"/>
      <c r="I7" s="11" t="n">
        <f aca="false">COUNTIF(E11:E30,"Neukunde")</f>
        <v>4</v>
      </c>
      <c r="J7" s="11"/>
      <c r="K7" s="11" t="n">
        <f aca="false">COUNTIF(N11:N30,"Offen")</f>
        <v>1</v>
      </c>
      <c r="L7" s="11"/>
      <c r="M7" s="11" t="n">
        <f aca="false">COUNTIF(N11:N30,"Überfällig")</f>
        <v>7</v>
      </c>
      <c r="N7" s="11"/>
    </row>
    <row r="9" customFormat="false" ht="21.75" hidden="false" customHeight="true" outlineLevel="0" collapsed="false">
      <c r="A9" s="4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customFormat="false" ht="30" hidden="false" customHeight="true" outlineLevel="0" collapsed="false">
      <c r="A10" s="14" t="s">
        <v>11</v>
      </c>
      <c r="B10" s="14" t="s">
        <v>12</v>
      </c>
      <c r="C10" s="14" t="s">
        <v>13</v>
      </c>
      <c r="D10" s="14" t="s">
        <v>14</v>
      </c>
      <c r="E10" s="14" t="s">
        <v>15</v>
      </c>
      <c r="F10" s="14" t="s">
        <v>16</v>
      </c>
      <c r="G10" s="14" t="s">
        <v>17</v>
      </c>
      <c r="H10" s="14" t="s">
        <v>18</v>
      </c>
      <c r="I10" s="14" t="s">
        <v>19</v>
      </c>
      <c r="J10" s="14" t="s">
        <v>20</v>
      </c>
      <c r="K10" s="14" t="s">
        <v>21</v>
      </c>
      <c r="L10" s="14" t="s">
        <v>22</v>
      </c>
      <c r="M10" s="14" t="s">
        <v>23</v>
      </c>
      <c r="N10" s="14" t="s">
        <v>24</v>
      </c>
    </row>
    <row r="11" customFormat="false" ht="27" hidden="false" customHeight="true" outlineLevel="0" collapsed="false">
      <c r="A11" s="15" t="n">
        <v>1</v>
      </c>
      <c r="B11" s="16" t="n">
        <v>46178</v>
      </c>
      <c r="C11" s="17" t="s">
        <v>25</v>
      </c>
      <c r="D11" s="18" t="s">
        <v>26</v>
      </c>
      <c r="E11" s="15" t="s">
        <v>27</v>
      </c>
      <c r="F11" s="19" t="s">
        <v>28</v>
      </c>
      <c r="G11" s="19" t="s">
        <v>29</v>
      </c>
      <c r="H11" s="15" t="s">
        <v>30</v>
      </c>
      <c r="I11" s="20" t="n">
        <f aca="false">IFERROR(INDEX($D$34:$D$39,MATCH(H11,$C$34:$C$39,0)),"")</f>
        <v>0.75</v>
      </c>
      <c r="J11" s="15" t="n">
        <v>60</v>
      </c>
      <c r="K11" s="19" t="s">
        <v>31</v>
      </c>
      <c r="L11" s="15" t="s">
        <v>32</v>
      </c>
      <c r="M11" s="16" t="n">
        <v>46192</v>
      </c>
      <c r="N11" s="21" t="str">
        <f aca="true">IF(M11="","—",IF(OR(H11="Abschluss",H11="Kein Interesse"),"Erledigt",IF(M11&lt;TODAY(),"Überfällig","Offen")))</f>
        <v>Überfällig</v>
      </c>
    </row>
    <row r="12" customFormat="false" ht="27" hidden="false" customHeight="true" outlineLevel="0" collapsed="false">
      <c r="A12" s="22" t="n">
        <v>2</v>
      </c>
      <c r="B12" s="23" t="n">
        <v>46185</v>
      </c>
      <c r="C12" s="24" t="s">
        <v>33</v>
      </c>
      <c r="D12" s="25" t="s">
        <v>34</v>
      </c>
      <c r="E12" s="22" t="s">
        <v>35</v>
      </c>
      <c r="F12" s="26" t="s">
        <v>36</v>
      </c>
      <c r="G12" s="26" t="s">
        <v>37</v>
      </c>
      <c r="H12" s="22" t="s">
        <v>38</v>
      </c>
      <c r="I12" s="27" t="n">
        <f aca="false">IFERROR(INDEX($D$34:$D$39,MATCH(H12,$C$34:$C$39,0)),"")</f>
        <v>0.5</v>
      </c>
      <c r="J12" s="22" t="n">
        <v>45</v>
      </c>
      <c r="K12" s="26" t="s">
        <v>39</v>
      </c>
      <c r="L12" s="22" t="s">
        <v>40</v>
      </c>
      <c r="M12" s="23" t="n">
        <v>46199</v>
      </c>
      <c r="N12" s="28" t="str">
        <f aca="true">IF(M12="","—",IF(OR(H12="Abschluss",H12="Kein Interesse"),"Erledigt",IF(M12&lt;TODAY(),"Überfällig","Offen")))</f>
        <v>Überfällig</v>
      </c>
    </row>
    <row r="13" customFormat="false" ht="27" hidden="false" customHeight="true" outlineLevel="0" collapsed="false">
      <c r="A13" s="15" t="n">
        <v>3</v>
      </c>
      <c r="B13" s="16" t="n">
        <v>46191</v>
      </c>
      <c r="C13" s="17" t="s">
        <v>41</v>
      </c>
      <c r="D13" s="18" t="s">
        <v>42</v>
      </c>
      <c r="E13" s="15" t="s">
        <v>43</v>
      </c>
      <c r="F13" s="19" t="s">
        <v>44</v>
      </c>
      <c r="G13" s="19" t="s">
        <v>45</v>
      </c>
      <c r="H13" s="15" t="s">
        <v>30</v>
      </c>
      <c r="I13" s="20" t="n">
        <f aca="false">IFERROR(INDEX($D$34:$D$39,MATCH(H13,$C$34:$C$39,0)),"")</f>
        <v>0.75</v>
      </c>
      <c r="J13" s="15" t="n">
        <v>90</v>
      </c>
      <c r="K13" s="19" t="s">
        <v>46</v>
      </c>
      <c r="L13" s="15" t="s">
        <v>32</v>
      </c>
      <c r="M13" s="16" t="n">
        <v>46205</v>
      </c>
      <c r="N13" s="21" t="str">
        <f aca="true">IF(M13="","—",IF(OR(H13="Abschluss",H13="Kein Interesse"),"Erledigt",IF(M13&lt;TODAY(),"Überfällig","Offen")))</f>
        <v>Überfällig</v>
      </c>
    </row>
    <row r="14" customFormat="false" ht="27" hidden="false" customHeight="true" outlineLevel="0" collapsed="false">
      <c r="A14" s="22" t="n">
        <v>4</v>
      </c>
      <c r="B14" s="23" t="n">
        <v>46198</v>
      </c>
      <c r="C14" s="24" t="s">
        <v>47</v>
      </c>
      <c r="D14" s="25" t="s">
        <v>48</v>
      </c>
      <c r="E14" s="22" t="s">
        <v>49</v>
      </c>
      <c r="F14" s="26" t="s">
        <v>50</v>
      </c>
      <c r="G14" s="26" t="s">
        <v>51</v>
      </c>
      <c r="H14" s="22" t="s">
        <v>52</v>
      </c>
      <c r="I14" s="27" t="n">
        <f aca="false">IFERROR(INDEX($D$34:$D$39,MATCH(H14,$C$34:$C$39,0)),"")</f>
        <v>1</v>
      </c>
      <c r="J14" s="22" t="n">
        <v>30</v>
      </c>
      <c r="K14" s="26" t="s">
        <v>53</v>
      </c>
      <c r="L14" s="22" t="s">
        <v>54</v>
      </c>
      <c r="M14" s="23"/>
      <c r="N14" s="28" t="str">
        <f aca="true">IF(M14="","—",IF(OR(H14="Abschluss",H14="Kein Interesse"),"Erledigt",IF(M14&lt;TODAY(),"Überfällig","Offen")))</f>
        <v>—</v>
      </c>
    </row>
    <row r="15" customFormat="false" ht="27" hidden="false" customHeight="true" outlineLevel="0" collapsed="false">
      <c r="A15" s="15" t="n">
        <v>5</v>
      </c>
      <c r="B15" s="16" t="n">
        <v>46205</v>
      </c>
      <c r="C15" s="17" t="s">
        <v>55</v>
      </c>
      <c r="D15" s="18" t="s">
        <v>56</v>
      </c>
      <c r="E15" s="15" t="s">
        <v>35</v>
      </c>
      <c r="F15" s="19" t="s">
        <v>57</v>
      </c>
      <c r="G15" s="19" t="s">
        <v>58</v>
      </c>
      <c r="H15" s="15" t="s">
        <v>59</v>
      </c>
      <c r="I15" s="20" t="n">
        <f aca="false">IFERROR(INDEX($D$34:$D$39,MATCH(H15,$C$34:$C$39,0)),"")</f>
        <v>0</v>
      </c>
      <c r="J15" s="15" t="n">
        <v>20</v>
      </c>
      <c r="K15" s="19" t="s">
        <v>60</v>
      </c>
      <c r="L15" s="15" t="s">
        <v>40</v>
      </c>
      <c r="M15" s="16"/>
      <c r="N15" s="21" t="str">
        <f aca="true">IF(M15="","—",IF(OR(H15="Abschluss",H15="Kein Interesse"),"Erledigt",IF(M15&lt;TODAY(),"Überfällig","Offen")))</f>
        <v>—</v>
      </c>
    </row>
    <row r="16" customFormat="false" ht="27" hidden="false" customHeight="true" outlineLevel="0" collapsed="false">
      <c r="A16" s="22" t="n">
        <v>6</v>
      </c>
      <c r="B16" s="23" t="n">
        <v>46212</v>
      </c>
      <c r="C16" s="24" t="s">
        <v>61</v>
      </c>
      <c r="D16" s="25" t="s">
        <v>62</v>
      </c>
      <c r="E16" s="22" t="s">
        <v>27</v>
      </c>
      <c r="F16" s="26" t="s">
        <v>63</v>
      </c>
      <c r="G16" s="26" t="s">
        <v>64</v>
      </c>
      <c r="H16" s="22" t="s">
        <v>38</v>
      </c>
      <c r="I16" s="27" t="n">
        <f aca="false">IFERROR(INDEX($D$34:$D$39,MATCH(H16,$C$34:$C$39,0)),"")</f>
        <v>0.5</v>
      </c>
      <c r="J16" s="22" t="n">
        <v>55</v>
      </c>
      <c r="K16" s="26" t="s">
        <v>65</v>
      </c>
      <c r="L16" s="22" t="s">
        <v>32</v>
      </c>
      <c r="M16" s="23" t="n">
        <v>46227</v>
      </c>
      <c r="N16" s="28" t="str">
        <f aca="true">IF(M16="","—",IF(OR(H16="Abschluss",H16="Kein Interesse"),"Erledigt",IF(M16&lt;TODAY(),"Überfällig","Offen")))</f>
        <v>Überfällig</v>
      </c>
    </row>
    <row r="17" customFormat="false" ht="27" hidden="false" customHeight="true" outlineLevel="0" collapsed="false">
      <c r="A17" s="15" t="n">
        <v>7</v>
      </c>
      <c r="B17" s="16" t="n">
        <v>46219</v>
      </c>
      <c r="C17" s="17" t="s">
        <v>66</v>
      </c>
      <c r="D17" s="18" t="s">
        <v>67</v>
      </c>
      <c r="E17" s="15" t="s">
        <v>43</v>
      </c>
      <c r="F17" s="19" t="s">
        <v>68</v>
      </c>
      <c r="G17" s="19" t="s">
        <v>69</v>
      </c>
      <c r="H17" s="15" t="s">
        <v>70</v>
      </c>
      <c r="I17" s="20" t="n">
        <f aca="false">IFERROR(INDEX($D$34:$D$39,MATCH(H17,$C$34:$C$39,0)),"")</f>
        <v>0.25</v>
      </c>
      <c r="J17" s="15" t="n">
        <v>40</v>
      </c>
      <c r="K17" s="19" t="s">
        <v>71</v>
      </c>
      <c r="L17" s="15" t="s">
        <v>54</v>
      </c>
      <c r="M17" s="16" t="n">
        <v>46233</v>
      </c>
      <c r="N17" s="21" t="str">
        <f aca="true">IF(M17="","—",IF(OR(H17="Abschluss",H17="Kein Interesse"),"Erledigt",IF(M17&lt;TODAY(),"Überfällig","Offen")))</f>
        <v>Überfällig</v>
      </c>
    </row>
    <row r="18" customFormat="false" ht="27" hidden="false" customHeight="true" outlineLevel="0" collapsed="false">
      <c r="A18" s="22" t="n">
        <v>8</v>
      </c>
      <c r="B18" s="23" t="n">
        <v>46226</v>
      </c>
      <c r="C18" s="24" t="s">
        <v>72</v>
      </c>
      <c r="D18" s="25" t="s">
        <v>73</v>
      </c>
      <c r="E18" s="22" t="s">
        <v>35</v>
      </c>
      <c r="F18" s="26" t="s">
        <v>74</v>
      </c>
      <c r="G18" s="26" t="s">
        <v>75</v>
      </c>
      <c r="H18" s="22" t="s">
        <v>30</v>
      </c>
      <c r="I18" s="27" t="n">
        <f aca="false">IFERROR(INDEX($D$34:$D$39,MATCH(H18,$C$34:$C$39,0)),"")</f>
        <v>0.75</v>
      </c>
      <c r="J18" s="22" t="n">
        <v>50</v>
      </c>
      <c r="K18" s="26" t="s">
        <v>76</v>
      </c>
      <c r="L18" s="22" t="s">
        <v>40</v>
      </c>
      <c r="M18" s="23" t="n">
        <v>46240</v>
      </c>
      <c r="N18" s="28" t="str">
        <f aca="true">IF(M18="","—",IF(OR(H18="Abschluss",H18="Kein Interesse"),"Erledigt",IF(M18&lt;TODAY(),"Überfällig","Offen")))</f>
        <v>Überfällig</v>
      </c>
    </row>
    <row r="19" customFormat="false" ht="27" hidden="false" customHeight="true" outlineLevel="0" collapsed="false">
      <c r="A19" s="15" t="n">
        <v>9</v>
      </c>
      <c r="B19" s="16" t="n">
        <v>46240</v>
      </c>
      <c r="C19" s="17" t="s">
        <v>77</v>
      </c>
      <c r="D19" s="18" t="s">
        <v>78</v>
      </c>
      <c r="E19" s="15" t="s">
        <v>27</v>
      </c>
      <c r="F19" s="19" t="s">
        <v>79</v>
      </c>
      <c r="G19" s="19" t="s">
        <v>80</v>
      </c>
      <c r="H19" s="15" t="s">
        <v>52</v>
      </c>
      <c r="I19" s="20" t="n">
        <f aca="false">IFERROR(INDEX($D$34:$D$39,MATCH(H19,$C$34:$C$39,0)),"")</f>
        <v>1</v>
      </c>
      <c r="J19" s="15" t="n">
        <v>75</v>
      </c>
      <c r="K19" s="19" t="s">
        <v>81</v>
      </c>
      <c r="L19" s="15" t="s">
        <v>32</v>
      </c>
      <c r="M19" s="16"/>
      <c r="N19" s="21" t="str">
        <f aca="true">IF(M19="","—",IF(OR(H19="Abschluss",H19="Kein Interesse"),"Erledigt",IF(M19&lt;TODAY(),"Überfällig","Offen")))</f>
        <v>—</v>
      </c>
    </row>
    <row r="20" customFormat="false" ht="27" hidden="false" customHeight="true" outlineLevel="0" collapsed="false">
      <c r="A20" s="22" t="n">
        <v>10</v>
      </c>
      <c r="B20" s="23" t="n">
        <v>46247</v>
      </c>
      <c r="C20" s="24" t="s">
        <v>82</v>
      </c>
      <c r="D20" s="25" t="s">
        <v>83</v>
      </c>
      <c r="E20" s="22" t="s">
        <v>43</v>
      </c>
      <c r="F20" s="26" t="s">
        <v>84</v>
      </c>
      <c r="G20" s="26" t="s">
        <v>85</v>
      </c>
      <c r="H20" s="22" t="s">
        <v>86</v>
      </c>
      <c r="I20" s="27" t="n">
        <f aca="false">IFERROR(INDEX($D$34:$D$39,MATCH(H20,$C$34:$C$39,0)),"")</f>
        <v>0.4</v>
      </c>
      <c r="J20" s="22" t="n">
        <v>35</v>
      </c>
      <c r="K20" s="26" t="s">
        <v>87</v>
      </c>
      <c r="L20" s="22" t="s">
        <v>54</v>
      </c>
      <c r="M20" s="23" t="n">
        <v>46261</v>
      </c>
      <c r="N20" s="28" t="str">
        <f aca="true">IF(M20="","—",IF(OR(H20="Abschluss",H20="Kein Interesse"),"Erledigt",IF(M20&lt;TODAY(),"Überfällig","Offen")))</f>
        <v>Überfällig</v>
      </c>
    </row>
    <row r="21" customFormat="false" ht="27" hidden="false" customHeight="true" outlineLevel="0" collapsed="false">
      <c r="A21" s="15" t="n">
        <v>11</v>
      </c>
      <c r="B21" s="16" t="n">
        <v>46254</v>
      </c>
      <c r="C21" s="17" t="s">
        <v>88</v>
      </c>
      <c r="D21" s="18" t="s">
        <v>89</v>
      </c>
      <c r="E21" s="15" t="s">
        <v>35</v>
      </c>
      <c r="F21" s="19" t="s">
        <v>90</v>
      </c>
      <c r="G21" s="19" t="s">
        <v>91</v>
      </c>
      <c r="H21" s="15" t="s">
        <v>70</v>
      </c>
      <c r="I21" s="20" t="n">
        <f aca="false">IFERROR(INDEX($D$34:$D$39,MATCH(H21,$C$34:$C$39,0)),"")</f>
        <v>0.25</v>
      </c>
      <c r="J21" s="15" t="n">
        <v>45</v>
      </c>
      <c r="K21" s="19" t="s">
        <v>92</v>
      </c>
      <c r="L21" s="15" t="s">
        <v>40</v>
      </c>
      <c r="M21" s="16" t="n">
        <v>46275</v>
      </c>
      <c r="N21" s="21" t="str">
        <f aca="true">IF(M21="","—",IF(OR(H21="Abschluss",H21="Kein Interesse"),"Erledigt",IF(M21&lt;TODAY(),"Überfällig","Offen")))</f>
        <v>Offen</v>
      </c>
    </row>
    <row r="22" customFormat="false" ht="27" hidden="false" customHeight="true" outlineLevel="0" collapsed="false">
      <c r="A22" s="22" t="n">
        <v>12</v>
      </c>
      <c r="B22" s="23" t="n">
        <v>46268</v>
      </c>
      <c r="C22" s="24" t="s">
        <v>25</v>
      </c>
      <c r="D22" s="25" t="s">
        <v>26</v>
      </c>
      <c r="E22" s="22" t="s">
        <v>27</v>
      </c>
      <c r="F22" s="26" t="s">
        <v>93</v>
      </c>
      <c r="G22" s="26" t="s">
        <v>94</v>
      </c>
      <c r="H22" s="22" t="s">
        <v>52</v>
      </c>
      <c r="I22" s="27" t="n">
        <f aca="false">IFERROR(INDEX($D$34:$D$39,MATCH(H22,$C$34:$C$39,0)),"")</f>
        <v>1</v>
      </c>
      <c r="J22" s="22" t="n">
        <v>40</v>
      </c>
      <c r="K22" s="26" t="s">
        <v>95</v>
      </c>
      <c r="L22" s="22" t="s">
        <v>32</v>
      </c>
      <c r="M22" s="23"/>
      <c r="N22" s="28" t="str">
        <f aca="true">IF(M22="","—",IF(OR(H22="Abschluss",H22="Kein Interesse"),"Erledigt",IF(M22&lt;TODAY(),"Überfällig","Offen")))</f>
        <v>—</v>
      </c>
    </row>
    <row r="23" customFormat="false" ht="27" hidden="false" customHeight="true" outlineLevel="0" collapsed="false">
      <c r="A23" s="15"/>
      <c r="B23" s="16"/>
      <c r="C23" s="18"/>
      <c r="D23" s="18"/>
      <c r="E23" s="15"/>
      <c r="F23" s="18"/>
      <c r="G23" s="18"/>
      <c r="H23" s="15"/>
      <c r="I23" s="20" t="str">
        <f aca="false">IFERROR(INDEX($D$34:$D$39,MATCH(H23,$C$34:$C$39,0)),"")</f>
        <v/>
      </c>
      <c r="J23" s="15"/>
      <c r="K23" s="18"/>
      <c r="L23" s="15"/>
      <c r="M23" s="16"/>
      <c r="N23" s="15" t="str">
        <f aca="true">IF(M23="","—",IF(OR(H23="Abschluss",H23="Kein Interesse"),"Erledigt",IF(M23&lt;TODAY(),"Überfällig","Offen")))</f>
        <v>—</v>
      </c>
    </row>
    <row r="24" customFormat="false" ht="27" hidden="false" customHeight="true" outlineLevel="0" collapsed="false">
      <c r="A24" s="22"/>
      <c r="B24" s="23"/>
      <c r="C24" s="25"/>
      <c r="D24" s="25"/>
      <c r="E24" s="22"/>
      <c r="F24" s="25"/>
      <c r="G24" s="25"/>
      <c r="H24" s="22"/>
      <c r="I24" s="27" t="str">
        <f aca="false">IFERROR(INDEX($D$34:$D$39,MATCH(H24,$C$34:$C$39,0)),"")</f>
        <v/>
      </c>
      <c r="J24" s="22"/>
      <c r="K24" s="25"/>
      <c r="L24" s="22"/>
      <c r="M24" s="23"/>
      <c r="N24" s="22" t="str">
        <f aca="true">IF(M24="","—",IF(OR(H24="Abschluss",H24="Kein Interesse"),"Erledigt",IF(M24&lt;TODAY(),"Überfällig","Offen")))</f>
        <v>—</v>
      </c>
    </row>
    <row r="25" customFormat="false" ht="27" hidden="false" customHeight="true" outlineLevel="0" collapsed="false">
      <c r="A25" s="15"/>
      <c r="B25" s="16"/>
      <c r="C25" s="18"/>
      <c r="D25" s="18"/>
      <c r="E25" s="15"/>
      <c r="F25" s="18"/>
      <c r="G25" s="18"/>
      <c r="H25" s="15"/>
      <c r="I25" s="20" t="str">
        <f aca="false">IFERROR(INDEX($D$34:$D$39,MATCH(H25,$C$34:$C$39,0)),"")</f>
        <v/>
      </c>
      <c r="J25" s="15"/>
      <c r="K25" s="18"/>
      <c r="L25" s="15"/>
      <c r="M25" s="16"/>
      <c r="N25" s="15" t="str">
        <f aca="true">IF(M25="","—",IF(OR(H25="Abschluss",H25="Kein Interesse"),"Erledigt",IF(M25&lt;TODAY(),"Überfällig","Offen")))</f>
        <v>—</v>
      </c>
    </row>
    <row r="26" customFormat="false" ht="27" hidden="false" customHeight="true" outlineLevel="0" collapsed="false">
      <c r="A26" s="22"/>
      <c r="B26" s="23"/>
      <c r="C26" s="25"/>
      <c r="D26" s="25"/>
      <c r="E26" s="22"/>
      <c r="F26" s="25"/>
      <c r="G26" s="25"/>
      <c r="H26" s="22"/>
      <c r="I26" s="27" t="str">
        <f aca="false">IFERROR(INDEX($D$34:$D$39,MATCH(H26,$C$34:$C$39,0)),"")</f>
        <v/>
      </c>
      <c r="J26" s="22"/>
      <c r="K26" s="25"/>
      <c r="L26" s="22"/>
      <c r="M26" s="23"/>
      <c r="N26" s="22" t="str">
        <f aca="true">IF(M26="","—",IF(OR(H26="Abschluss",H26="Kein Interesse"),"Erledigt",IF(M26&lt;TODAY(),"Überfällig","Offen")))</f>
        <v>—</v>
      </c>
    </row>
    <row r="27" customFormat="false" ht="27" hidden="false" customHeight="true" outlineLevel="0" collapsed="false">
      <c r="A27" s="15"/>
      <c r="B27" s="16"/>
      <c r="C27" s="18"/>
      <c r="D27" s="18"/>
      <c r="E27" s="15"/>
      <c r="F27" s="18"/>
      <c r="G27" s="18"/>
      <c r="H27" s="15"/>
      <c r="I27" s="20" t="str">
        <f aca="false">IFERROR(INDEX($D$34:$D$39,MATCH(H27,$C$34:$C$39,0)),"")</f>
        <v/>
      </c>
      <c r="J27" s="15"/>
      <c r="K27" s="18"/>
      <c r="L27" s="15"/>
      <c r="M27" s="16"/>
      <c r="N27" s="15" t="str">
        <f aca="true">IF(M27="","—",IF(OR(H27="Abschluss",H27="Kein Interesse"),"Erledigt",IF(M27&lt;TODAY(),"Überfällig","Offen")))</f>
        <v>—</v>
      </c>
    </row>
    <row r="28" customFormat="false" ht="27" hidden="false" customHeight="true" outlineLevel="0" collapsed="false">
      <c r="A28" s="22"/>
      <c r="B28" s="23"/>
      <c r="C28" s="25"/>
      <c r="D28" s="25"/>
      <c r="E28" s="22"/>
      <c r="F28" s="25"/>
      <c r="G28" s="25"/>
      <c r="H28" s="22"/>
      <c r="I28" s="27" t="str">
        <f aca="false">IFERROR(INDEX($D$34:$D$39,MATCH(H28,$C$34:$C$39,0)),"")</f>
        <v/>
      </c>
      <c r="J28" s="22"/>
      <c r="K28" s="25"/>
      <c r="L28" s="22"/>
      <c r="M28" s="23"/>
      <c r="N28" s="22" t="str">
        <f aca="true">IF(M28="","—",IF(OR(H28="Abschluss",H28="Kein Interesse"),"Erledigt",IF(M28&lt;TODAY(),"Überfällig","Offen")))</f>
        <v>—</v>
      </c>
    </row>
    <row r="29" customFormat="false" ht="27" hidden="false" customHeight="true" outlineLevel="0" collapsed="false">
      <c r="A29" s="15"/>
      <c r="B29" s="16"/>
      <c r="C29" s="18"/>
      <c r="D29" s="18"/>
      <c r="E29" s="15"/>
      <c r="F29" s="18"/>
      <c r="G29" s="18"/>
      <c r="H29" s="15"/>
      <c r="I29" s="20" t="str">
        <f aca="false">IFERROR(INDEX($D$34:$D$39,MATCH(H29,$C$34:$C$39,0)),"")</f>
        <v/>
      </c>
      <c r="J29" s="15"/>
      <c r="K29" s="18"/>
      <c r="L29" s="15"/>
      <c r="M29" s="16"/>
      <c r="N29" s="15" t="str">
        <f aca="true">IF(M29="","—",IF(OR(H29="Abschluss",H29="Kein Interesse"),"Erledigt",IF(M29&lt;TODAY(),"Überfällig","Offen")))</f>
        <v>—</v>
      </c>
    </row>
    <row r="30" customFormat="false" ht="27" hidden="false" customHeight="true" outlineLevel="0" collapsed="false">
      <c r="A30" s="22"/>
      <c r="B30" s="23"/>
      <c r="C30" s="25"/>
      <c r="D30" s="25"/>
      <c r="E30" s="22"/>
      <c r="F30" s="25"/>
      <c r="G30" s="25"/>
      <c r="H30" s="22"/>
      <c r="I30" s="27" t="str">
        <f aca="false">IFERROR(INDEX($D$34:$D$39,MATCH(H30,$C$34:$C$39,0)),"")</f>
        <v/>
      </c>
      <c r="J30" s="22"/>
      <c r="K30" s="25"/>
      <c r="L30" s="22"/>
      <c r="M30" s="23"/>
      <c r="N30" s="22" t="str">
        <f aca="true">IF(M30="","—",IF(OR(H30="Abschluss",H30="Kein Interesse"),"Erledigt",IF(M30&lt;TODAY(),"Überfällig","Offen")))</f>
        <v>—</v>
      </c>
    </row>
    <row r="32" customFormat="false" ht="21.75" hidden="false" customHeight="true" outlineLevel="0" collapsed="false">
      <c r="A32" s="4" t="s">
        <v>96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customFormat="false" ht="15" hidden="false" customHeight="false" outlineLevel="0" collapsed="false">
      <c r="C33" s="29" t="s">
        <v>97</v>
      </c>
      <c r="D33" s="29" t="s">
        <v>98</v>
      </c>
      <c r="E33" s="29" t="s">
        <v>99</v>
      </c>
    </row>
    <row r="34" customFormat="false" ht="16.5" hidden="false" customHeight="true" outlineLevel="0" collapsed="false">
      <c r="C34" s="30" t="s">
        <v>52</v>
      </c>
      <c r="D34" s="20" t="n">
        <v>1</v>
      </c>
      <c r="E34" s="31" t="n">
        <f aca="false">COUNTIF($H$11:$H$30,C34)</f>
        <v>3</v>
      </c>
    </row>
    <row r="35" customFormat="false" ht="16.5" hidden="false" customHeight="true" outlineLevel="0" collapsed="false">
      <c r="C35" s="30" t="s">
        <v>30</v>
      </c>
      <c r="D35" s="20" t="n">
        <v>0.75</v>
      </c>
      <c r="E35" s="31" t="n">
        <f aca="false">COUNTIF($H$11:$H$30,C35)</f>
        <v>3</v>
      </c>
    </row>
    <row r="36" customFormat="false" ht="16.5" hidden="false" customHeight="true" outlineLevel="0" collapsed="false">
      <c r="C36" s="30" t="s">
        <v>38</v>
      </c>
      <c r="D36" s="20" t="n">
        <v>0.5</v>
      </c>
      <c r="E36" s="31" t="n">
        <f aca="false">COUNTIF($H$11:$H$30,C36)</f>
        <v>2</v>
      </c>
    </row>
    <row r="37" customFormat="false" ht="16.5" hidden="false" customHeight="true" outlineLevel="0" collapsed="false">
      <c r="C37" s="30" t="s">
        <v>86</v>
      </c>
      <c r="D37" s="20" t="n">
        <v>0.4</v>
      </c>
      <c r="E37" s="31" t="n">
        <f aca="false">COUNTIF($H$11:$H$30,C37)</f>
        <v>1</v>
      </c>
    </row>
    <row r="38" customFormat="false" ht="16.5" hidden="false" customHeight="true" outlineLevel="0" collapsed="false">
      <c r="C38" s="30" t="s">
        <v>70</v>
      </c>
      <c r="D38" s="20" t="n">
        <v>0.25</v>
      </c>
      <c r="E38" s="31" t="n">
        <f aca="false">COUNTIF($H$11:$H$30,C38)</f>
        <v>2</v>
      </c>
    </row>
    <row r="39" customFormat="false" ht="16.5" hidden="false" customHeight="true" outlineLevel="0" collapsed="false">
      <c r="C39" s="30" t="s">
        <v>59</v>
      </c>
      <c r="D39" s="20" t="n">
        <v>0</v>
      </c>
      <c r="E39" s="31" t="n">
        <f aca="false">COUNTIF($H$11:$H$30,C39)</f>
        <v>1</v>
      </c>
    </row>
    <row r="41" customFormat="false" ht="15" hidden="false" customHeight="false" outlineLevel="0" collapsed="false">
      <c r="A41" s="32" t="s">
        <v>100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</sheetData>
  <autoFilter ref="A10:N30"/>
  <mergeCells count="20">
    <mergeCell ref="A2:N2"/>
    <mergeCell ref="A3:N3"/>
    <mergeCell ref="A5:N5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G7:H7"/>
    <mergeCell ref="I7:J7"/>
    <mergeCell ref="K7:L7"/>
    <mergeCell ref="M7:N7"/>
    <mergeCell ref="A9:N9"/>
    <mergeCell ref="A32:N32"/>
    <mergeCell ref="A41:N41"/>
  </mergeCells>
  <conditionalFormatting sqref="H11:H30">
    <cfRule type="cellIs" priority="2" operator="equal" aboveAverage="0" equalAverage="0" bottom="0" percent="0" rank="0" text="" dxfId="16">
      <formula>"Abschluss"</formula>
    </cfRule>
    <cfRule type="cellIs" priority="3" operator="equal" aboveAverage="0" equalAverage="0" bottom="0" percent="0" rank="0" text="" dxfId="17">
      <formula>"Angebot erstellt"</formula>
    </cfRule>
    <cfRule type="cellIs" priority="4" operator="equal" aboveAverage="0" equalAverage="0" bottom="0" percent="0" rank="0" text="" dxfId="18">
      <formula>"Interessiert"</formula>
    </cfRule>
    <cfRule type="cellIs" priority="5" operator="equal" aboveAverage="0" equalAverage="0" bottom="0" percent="0" rank="0" text="" dxfId="19">
      <formula>"Wiedervorlage"</formula>
    </cfRule>
    <cfRule type="cellIs" priority="6" operator="equal" aboveAverage="0" equalAverage="0" bottom="0" percent="0" rank="0" text="" dxfId="20">
      <formula>"Ausstehend"</formula>
    </cfRule>
    <cfRule type="cellIs" priority="7" operator="equal" aboveAverage="0" equalAverage="0" bottom="0" percent="0" rank="0" text="" dxfId="20">
      <formula>"Kein Interesse"</formula>
    </cfRule>
  </conditionalFormatting>
  <conditionalFormatting sqref="N11:N30">
    <cfRule type="cellIs" priority="8" operator="equal" aboveAverage="0" equalAverage="0" bottom="0" percent="0" rank="0" text="" dxfId="21">
      <formula>"Überfällig"</formula>
    </cfRule>
    <cfRule type="cellIs" priority="9" operator="equal" aboveAverage="0" equalAverage="0" bottom="0" percent="0" rank="0" text="" dxfId="19">
      <formula>"Offen"</formula>
    </cfRule>
    <cfRule type="cellIs" priority="10" operator="equal" aboveAverage="0" equalAverage="0" bottom="0" percent="0" rank="0" text="" dxfId="16">
      <formula>"Erledigt"</formula>
    </cfRule>
  </conditionalFormatting>
  <conditionalFormatting sqref="I11:I30">
    <cfRule type="dataBar" priority="11">
      <dataBar showValue="1" minLength="10" maxLength="90">
        <cfvo type="num" val="0"/>
        <cfvo type="num" val="1"/>
        <color rgb="FFE4674F"/>
      </dataBar>
      <extLst>
        <ext xmlns:x14="http://schemas.microsoft.com/office/spreadsheetml/2009/9/main" uri="{B025F937-C7B1-47D3-B67F-A62EFF666E3E}">
          <x14:id>{CA285735-3ADB-4F80-B53B-C24C21A6134D}</x14:id>
        </ext>
      </extLst>
    </cfRule>
  </conditionalFormatting>
  <dataValidations count="3">
    <dataValidation allowBlank="true" errorStyle="stop" operator="between" showDropDown="false" showErrorMessage="false" showInputMessage="false" sqref="H11:H30" type="list">
      <formula1>"Interessiert,Angebot erstellt,Abschluss,Ausstehend,Wiedervorlage,Kein Interesse"</formula1>
      <formula2>0</formula2>
    </dataValidation>
    <dataValidation allowBlank="true" errorStyle="stop" operator="between" showDropDown="false" showErrorMessage="false" showInputMessage="false" sqref="E11:E30" type="list">
      <formula1>"Neukunde,Bestandskunde,Interessent,Reklamation"</formula1>
      <formula2>0</formula2>
    </dataValidation>
    <dataValidation allowBlank="true" errorStyle="stop" operator="between" showDropDown="false" showErrorMessage="false" showInputMessage="false" sqref="L11:L30" type="list">
      <formula1>"M. Klein,S. Vogel,T. Braun"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A285735-3ADB-4F80-B53B-C24C21A6134D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E4674F"/>
              <x14:axisColor rgb="FF000000"/>
            </x14:dataBar>
          </x14:cfRule>
          <xm:sqref>I11:I30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5" min="2" style="0" width="22"/>
    <col collapsed="false" customWidth="true" hidden="false" outlineLevel="0" max="6" min="6" style="0" width="2.5"/>
  </cols>
  <sheetData>
    <row r="1" customFormat="false" ht="4.5" hidden="false" customHeight="true" outlineLevel="0" collapsed="false">
      <c r="A1" s="1"/>
      <c r="B1" s="1"/>
      <c r="C1" s="1"/>
      <c r="D1" s="1"/>
      <c r="E1" s="1"/>
      <c r="F1" s="1"/>
    </row>
    <row r="2" customFormat="false" ht="36" hidden="false" customHeight="true" outlineLevel="0" collapsed="false">
      <c r="A2" s="2" t="s">
        <v>101</v>
      </c>
      <c r="B2" s="2"/>
      <c r="C2" s="2"/>
      <c r="D2" s="2"/>
      <c r="E2" s="2"/>
      <c r="F2" s="2"/>
    </row>
    <row r="3" customFormat="false" ht="19.5" hidden="false" customHeight="true" outlineLevel="0" collapsed="false">
      <c r="A3" s="3" t="s">
        <v>102</v>
      </c>
      <c r="B3" s="3"/>
      <c r="C3" s="3"/>
      <c r="D3" s="3"/>
      <c r="E3" s="3"/>
      <c r="F3" s="3"/>
    </row>
    <row r="5" customFormat="false" ht="19.5" hidden="false" customHeight="true" outlineLevel="0" collapsed="false">
      <c r="B5" s="33" t="s">
        <v>103</v>
      </c>
      <c r="C5" s="33"/>
      <c r="D5" s="34" t="s">
        <v>104</v>
      </c>
      <c r="E5" s="34"/>
    </row>
    <row r="7" customFormat="false" ht="19.5" hidden="false" customHeight="true" outlineLevel="0" collapsed="false">
      <c r="B7" s="35" t="s">
        <v>105</v>
      </c>
      <c r="C7" s="35"/>
      <c r="D7" s="35"/>
      <c r="E7" s="35"/>
    </row>
    <row r="8" customFormat="false" ht="19.5" hidden="false" customHeight="true" outlineLevel="0" collapsed="false">
      <c r="B8" s="36" t="s">
        <v>106</v>
      </c>
      <c r="C8" s="37" t="s">
        <v>41</v>
      </c>
      <c r="D8" s="36" t="s">
        <v>14</v>
      </c>
      <c r="E8" s="37" t="s">
        <v>42</v>
      </c>
    </row>
    <row r="9" customFormat="false" ht="19.5" hidden="false" customHeight="true" outlineLevel="0" collapsed="false">
      <c r="B9" s="36" t="s">
        <v>107</v>
      </c>
      <c r="C9" s="37" t="s">
        <v>108</v>
      </c>
      <c r="D9" s="36" t="s">
        <v>109</v>
      </c>
      <c r="E9" s="37" t="s">
        <v>110</v>
      </c>
    </row>
    <row r="10" customFormat="false" ht="19.5" hidden="false" customHeight="true" outlineLevel="0" collapsed="false">
      <c r="B10" s="36" t="s">
        <v>111</v>
      </c>
      <c r="C10" s="37" t="s">
        <v>112</v>
      </c>
      <c r="D10" s="36" t="s">
        <v>113</v>
      </c>
      <c r="E10" s="37" t="s">
        <v>114</v>
      </c>
    </row>
    <row r="11" customFormat="false" ht="19.5" hidden="false" customHeight="true" outlineLevel="0" collapsed="false">
      <c r="B11" s="36" t="s">
        <v>115</v>
      </c>
      <c r="C11" s="37" t="s">
        <v>116</v>
      </c>
      <c r="D11" s="36" t="s">
        <v>117</v>
      </c>
      <c r="E11" s="37" t="s">
        <v>118</v>
      </c>
    </row>
    <row r="13" customFormat="false" ht="19.5" hidden="false" customHeight="true" outlineLevel="0" collapsed="false">
      <c r="B13" s="35" t="s">
        <v>119</v>
      </c>
      <c r="C13" s="35"/>
      <c r="D13" s="35"/>
      <c r="E13" s="35"/>
    </row>
    <row r="14" customFormat="false" ht="19.5" hidden="false" customHeight="true" outlineLevel="0" collapsed="false">
      <c r="B14" s="36" t="s">
        <v>12</v>
      </c>
      <c r="C14" s="38" t="n">
        <v>46191</v>
      </c>
      <c r="D14" s="36" t="s">
        <v>15</v>
      </c>
      <c r="E14" s="37" t="s">
        <v>43</v>
      </c>
    </row>
    <row r="15" customFormat="false" ht="19.5" hidden="false" customHeight="true" outlineLevel="0" collapsed="false">
      <c r="B15" s="36" t="s">
        <v>120</v>
      </c>
      <c r="C15" s="37" t="s">
        <v>121</v>
      </c>
      <c r="D15" s="36" t="s">
        <v>122</v>
      </c>
      <c r="E15" s="37" t="s">
        <v>123</v>
      </c>
    </row>
    <row r="16" customFormat="false" ht="19.5" hidden="false" customHeight="true" outlineLevel="0" collapsed="false">
      <c r="B16" s="36" t="s">
        <v>124</v>
      </c>
      <c r="C16" s="37" t="s">
        <v>32</v>
      </c>
      <c r="D16" s="36" t="s">
        <v>125</v>
      </c>
      <c r="E16" s="37" t="s">
        <v>126</v>
      </c>
    </row>
    <row r="18" customFormat="false" ht="19.5" hidden="false" customHeight="true" outlineLevel="0" collapsed="false">
      <c r="B18" s="35" t="s">
        <v>127</v>
      </c>
      <c r="C18" s="35"/>
      <c r="D18" s="35"/>
      <c r="E18" s="35"/>
    </row>
    <row r="19" customFormat="false" ht="15.75" hidden="false" customHeight="true" outlineLevel="0" collapsed="false">
      <c r="B19" s="39" t="s">
        <v>128</v>
      </c>
      <c r="C19" s="39"/>
      <c r="D19" s="39"/>
      <c r="E19" s="39"/>
    </row>
    <row r="20" customFormat="false" ht="15.75" hidden="false" customHeight="true" outlineLevel="0" collapsed="false">
      <c r="B20" s="39"/>
      <c r="C20" s="39"/>
      <c r="D20" s="39"/>
      <c r="E20" s="39"/>
    </row>
    <row r="22" customFormat="false" ht="19.5" hidden="false" customHeight="true" outlineLevel="0" collapsed="false">
      <c r="B22" s="35" t="s">
        <v>129</v>
      </c>
      <c r="C22" s="35"/>
      <c r="D22" s="35"/>
      <c r="E22" s="35"/>
    </row>
    <row r="23" customFormat="false" ht="15.75" hidden="false" customHeight="true" outlineLevel="0" collapsed="false">
      <c r="B23" s="39" t="s">
        <v>130</v>
      </c>
      <c r="C23" s="39"/>
      <c r="D23" s="39"/>
      <c r="E23" s="39"/>
    </row>
    <row r="24" customFormat="false" ht="15.75" hidden="false" customHeight="true" outlineLevel="0" collapsed="false">
      <c r="B24" s="39"/>
      <c r="C24" s="39"/>
      <c r="D24" s="39"/>
      <c r="E24" s="39"/>
    </row>
    <row r="25" customFormat="false" ht="15.75" hidden="false" customHeight="true" outlineLevel="0" collapsed="false">
      <c r="B25" s="39"/>
      <c r="C25" s="39"/>
      <c r="D25" s="39"/>
      <c r="E25" s="39"/>
    </row>
    <row r="26" customFormat="false" ht="15.75" hidden="false" customHeight="true" outlineLevel="0" collapsed="false">
      <c r="B26" s="39"/>
      <c r="C26" s="39"/>
      <c r="D26" s="39"/>
      <c r="E26" s="39"/>
    </row>
    <row r="27" customFormat="false" ht="15.75" hidden="false" customHeight="true" outlineLevel="0" collapsed="false">
      <c r="B27" s="39"/>
      <c r="C27" s="39"/>
      <c r="D27" s="39"/>
      <c r="E27" s="39"/>
    </row>
    <row r="28" customFormat="false" ht="15.75" hidden="false" customHeight="true" outlineLevel="0" collapsed="false">
      <c r="B28" s="39"/>
      <c r="C28" s="39"/>
      <c r="D28" s="39"/>
      <c r="E28" s="39"/>
    </row>
    <row r="30" customFormat="false" ht="19.5" hidden="false" customHeight="true" outlineLevel="0" collapsed="false">
      <c r="B30" s="35" t="s">
        <v>131</v>
      </c>
      <c r="C30" s="35"/>
      <c r="D30" s="35"/>
      <c r="E30" s="35"/>
    </row>
    <row r="31" customFormat="false" ht="19.5" hidden="false" customHeight="true" outlineLevel="0" collapsed="false">
      <c r="B31" s="36" t="s">
        <v>18</v>
      </c>
      <c r="C31" s="37" t="s">
        <v>30</v>
      </c>
      <c r="D31" s="36" t="s">
        <v>132</v>
      </c>
      <c r="E31" s="37" t="s">
        <v>133</v>
      </c>
    </row>
    <row r="33" customFormat="false" ht="19.5" hidden="false" customHeight="true" outlineLevel="0" collapsed="false">
      <c r="B33" s="35" t="s">
        <v>134</v>
      </c>
      <c r="C33" s="35"/>
      <c r="D33" s="35"/>
      <c r="E33" s="35"/>
    </row>
    <row r="34" customFormat="false" ht="18" hidden="false" customHeight="true" outlineLevel="0" collapsed="false">
      <c r="B34" s="40" t="s">
        <v>135</v>
      </c>
      <c r="C34" s="40" t="s">
        <v>22</v>
      </c>
      <c r="D34" s="40" t="s">
        <v>136</v>
      </c>
      <c r="E34" s="40"/>
    </row>
    <row r="35" customFormat="false" ht="18" hidden="false" customHeight="true" outlineLevel="0" collapsed="false">
      <c r="B35" s="41" t="s">
        <v>46</v>
      </c>
      <c r="C35" s="41" t="s">
        <v>32</v>
      </c>
      <c r="D35" s="42" t="n">
        <v>46199</v>
      </c>
      <c r="E35" s="42"/>
    </row>
    <row r="36" customFormat="false" ht="18" hidden="false" customHeight="true" outlineLevel="0" collapsed="false">
      <c r="B36" s="43" t="s">
        <v>137</v>
      </c>
      <c r="C36" s="43" t="s">
        <v>40</v>
      </c>
      <c r="D36" s="44" t="n">
        <v>46197</v>
      </c>
      <c r="E36" s="44"/>
    </row>
    <row r="37" customFormat="false" ht="18" hidden="false" customHeight="true" outlineLevel="0" collapsed="false">
      <c r="B37" s="41" t="s">
        <v>138</v>
      </c>
      <c r="C37" s="41" t="s">
        <v>32</v>
      </c>
      <c r="D37" s="42" t="n">
        <v>46205</v>
      </c>
      <c r="E37" s="42"/>
    </row>
    <row r="38" customFormat="false" ht="18" hidden="false" customHeight="true" outlineLevel="0" collapsed="false">
      <c r="B38" s="45"/>
      <c r="C38" s="45"/>
      <c r="D38" s="45"/>
      <c r="E38" s="45"/>
    </row>
    <row r="40" customFormat="false" ht="19.5" hidden="false" customHeight="true" outlineLevel="0" collapsed="false">
      <c r="B40" s="36" t="s">
        <v>139</v>
      </c>
      <c r="C40" s="38" t="n">
        <v>46205</v>
      </c>
      <c r="D40" s="36" t="s">
        <v>140</v>
      </c>
      <c r="E40" s="37" t="s">
        <v>141</v>
      </c>
    </row>
    <row r="42" customFormat="false" ht="19.5" hidden="false" customHeight="true" outlineLevel="0" collapsed="false">
      <c r="B42" s="35" t="s">
        <v>142</v>
      </c>
      <c r="C42" s="35"/>
      <c r="D42" s="35"/>
      <c r="E42" s="35"/>
    </row>
    <row r="43" customFormat="false" ht="19.5" hidden="false" customHeight="true" outlineLevel="0" collapsed="false">
      <c r="B43" s="36" t="s">
        <v>143</v>
      </c>
      <c r="C43" s="37"/>
      <c r="D43" s="36" t="s">
        <v>12</v>
      </c>
      <c r="E43" s="37"/>
    </row>
    <row r="44" customFormat="false" ht="7.5" hidden="false" customHeight="true" outlineLevel="0" collapsed="false"/>
    <row r="46" customFormat="false" ht="22.35" hidden="false" customHeight="true" outlineLevel="0" collapsed="false">
      <c r="B46" s="46" t="s">
        <v>144</v>
      </c>
      <c r="C46" s="46"/>
      <c r="D46" s="46"/>
      <c r="E46" s="46"/>
    </row>
  </sheetData>
  <mergeCells count="19">
    <mergeCell ref="A2:F2"/>
    <mergeCell ref="A3:F3"/>
    <mergeCell ref="B5:C5"/>
    <mergeCell ref="D5:E5"/>
    <mergeCell ref="B7:E7"/>
    <mergeCell ref="B13:E13"/>
    <mergeCell ref="B18:E18"/>
    <mergeCell ref="B19:E20"/>
    <mergeCell ref="B22:E22"/>
    <mergeCell ref="B23:E28"/>
    <mergeCell ref="B30:E30"/>
    <mergeCell ref="B33:E33"/>
    <mergeCell ref="D34:E34"/>
    <mergeCell ref="D35:E35"/>
    <mergeCell ref="D36:E36"/>
    <mergeCell ref="D37:E37"/>
    <mergeCell ref="D38:E38"/>
    <mergeCell ref="B42:E42"/>
    <mergeCell ref="B46:E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2026-09-06T11:01:38Z</dcterms:created>
  <dc:creator>openpyxl</dc:creator>
  <dc:description/>
  <dc:language>en-US</dc:language>
  <cp:lastModifiedBy/>
  <dcterms:modified xsi:type="dcterms:W3CDTF">2026-09-06T11:01:39Z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