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suchsbericht" sheetId="1" state="visible" r:id="rId3"/>
    <sheet name="Besuchsübersicht" sheetId="2" state="visible" r:id="rId4"/>
    <sheet name="Anleitung" sheetId="3" state="visible" r:id="rId5"/>
  </sheets>
  <definedNames>
    <definedName function="false" hidden="false" localSheetId="0" name="_xlnm.Print_Area" vbProcedure="false">Besuchsbericht!$A$1:$H$43</definedName>
    <definedName function="false" hidden="false" localSheetId="1" name="_xlnm.Print_Area" vbProcedure="false">Besuchsübersicht!$A$1:$O$50</definedName>
    <definedName function="false" hidden="false" name="L_Besuchsart" vbProcedure="false">Anleitung!$E$32:$E$38</definedName>
    <definedName function="false" hidden="false" name="L_Bewertung" vbProcedure="false">Anleitung!$H$32:$H$34</definedName>
    <definedName function="false" hidden="false" name="L_JaNein" vbProcedure="false">Anleitung!$I$32:$I$33</definedName>
    <definedName function="false" hidden="false" name="L_MStatus" vbProcedure="false">Anleitung!$G$32:$G$34</definedName>
    <definedName function="false" hidden="false" name="L_Status" vbProcedure="false">Anleitung!$F$32:$F$37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<sst xmlns="http://schemas.openxmlformats.org/spreadsheetml/2006/main" count="307" uniqueCount="221">
  <si>
    <t xml:space="preserve">Besuchsbericht</t>
  </si>
  <si>
    <t xml:space="preserve">Muster GmbH</t>
  </si>
  <si>
    <t xml:space="preserve">Kundenbesuch – Dokumentation, Ergebnis &amp; Maßnahmen</t>
  </si>
  <si>
    <t xml:space="preserve">Vertrieb · Außendienst</t>
  </si>
  <si>
    <t xml:space="preserve">BERICHTSDATEN</t>
  </si>
  <si>
    <t xml:space="preserve">Bericht-Nr.</t>
  </si>
  <si>
    <t xml:space="preserve">BR-2026-0148</t>
  </si>
  <si>
    <t xml:space="preserve">Besuchsdatum</t>
  </si>
  <si>
    <t xml:space="preserve">Uhrzeit von</t>
  </si>
  <si>
    <t xml:space="preserve">10:00</t>
  </si>
  <si>
    <t xml:space="preserve">bis</t>
  </si>
  <si>
    <t xml:space="preserve">11:30</t>
  </si>
  <si>
    <t xml:space="preserve">Dauer (Std.)</t>
  </si>
  <si>
    <t xml:space="preserve">Besuchsart</t>
  </si>
  <si>
    <t xml:space="preserve">Erstbesuch</t>
  </si>
  <si>
    <t xml:space="preserve">Interesse</t>
  </si>
  <si>
    <t xml:space="preserve">Hoch</t>
  </si>
  <si>
    <t xml:space="preserve">Besuchsanlass / Zweck</t>
  </si>
  <si>
    <t xml:space="preserve">Bedarfsanalyse und Vorstellung des Produktportfolios</t>
  </si>
  <si>
    <t xml:space="preserve">KUNDE &amp; ANSPRECHPARTNER</t>
  </si>
  <si>
    <t xml:space="preserve">Kunde / Firma</t>
  </si>
  <si>
    <t xml:space="preserve">Aurea Systeme GmbH</t>
  </si>
  <si>
    <t xml:space="preserve">Kundennummer</t>
  </si>
  <si>
    <t xml:space="preserve">K-100482</t>
  </si>
  <si>
    <t xml:space="preserve">Straße / Nr.</t>
  </si>
  <si>
    <t xml:space="preserve">Industriestraße 27</t>
  </si>
  <si>
    <t xml:space="preserve">PLZ / Ort</t>
  </si>
  <si>
    <t xml:space="preserve">80333 München</t>
  </si>
  <si>
    <t xml:space="preserve">Branche</t>
  </si>
  <si>
    <t xml:space="preserve">Maschinenbau</t>
  </si>
  <si>
    <t xml:space="preserve">Region / Gebiet</t>
  </si>
  <si>
    <t xml:space="preserve">Süd</t>
  </si>
  <si>
    <t xml:space="preserve">Ansprechpartner</t>
  </si>
  <si>
    <t xml:space="preserve">Dr. Katrin Berger</t>
  </si>
  <si>
    <t xml:space="preserve">Funktion</t>
  </si>
  <si>
    <t xml:space="preserve">Leitung Einkauf</t>
  </si>
  <si>
    <t xml:space="preserve">Telefon</t>
  </si>
  <si>
    <t xml:space="preserve">+49 89 1234-560</t>
  </si>
  <si>
    <t xml:space="preserve">Mobil</t>
  </si>
  <si>
    <t xml:space="preserve">+49 170 555-12</t>
  </si>
  <si>
    <t xml:space="preserve">E-Mail</t>
  </si>
  <si>
    <t xml:space="preserve">k.berger@aurea-systeme.example</t>
  </si>
  <si>
    <t xml:space="preserve">BESUCHER (AUSSENDIENST)</t>
  </si>
  <si>
    <t xml:space="preserve">Außendienst</t>
  </si>
  <si>
    <t xml:space="preserve">Martin Vogel</t>
  </si>
  <si>
    <t xml:space="preserve">Abteilung</t>
  </si>
  <si>
    <t xml:space="preserve">Vertrieb Süd</t>
  </si>
  <si>
    <t xml:space="preserve">Personalnr.</t>
  </si>
  <si>
    <t xml:space="preserve">MA-2041</t>
  </si>
  <si>
    <t xml:space="preserve">Innendienst</t>
  </si>
  <si>
    <t xml:space="preserve">Sabine Roth</t>
  </si>
  <si>
    <t xml:space="preserve">GESPRÄCHSINHALT / BESPROCHENE THEMEN</t>
  </si>
  <si>
    <t xml:space="preserve">• Aktuelle Beschaffungssituation und Jahresbedarf besprochen.
• Produktlinien A und B vorgestellt; besonderes Interesse am Wartungspaket.
• Preisniveau des Wettbewerbs thematisiert (ca. 8 % günstiger).
• Kundin wünscht ein individuelles Angebot inkl. Staffelpreisen.</t>
  </si>
  <si>
    <t xml:space="preserve">ERGEBNIS &amp; BEWERTUNG</t>
  </si>
  <si>
    <t xml:space="preserve">Ergebnis / Status</t>
  </si>
  <si>
    <t xml:space="preserve">In Verhandlung</t>
  </si>
  <si>
    <t xml:space="preserve">Abschlusswahrsch.</t>
  </si>
  <si>
    <t xml:space="preserve">Umsatzpotenzial (€)</t>
  </si>
  <si>
    <t xml:space="preserve">Angebot bis</t>
  </si>
  <si>
    <t xml:space="preserve">Budget vorhanden</t>
  </si>
  <si>
    <t xml:space="preserve">Ja</t>
  </si>
  <si>
    <t xml:space="preserve">Wettbewerb</t>
  </si>
  <si>
    <t xml:space="preserve">VEREINBARTE MASSNAHMEN / NÄCHSTE SCHRITTE</t>
  </si>
  <si>
    <t xml:space="preserve">Nr.</t>
  </si>
  <si>
    <t xml:space="preserve">Maßnahme</t>
  </si>
  <si>
    <t xml:space="preserve">Verantwortlich</t>
  </si>
  <si>
    <t xml:space="preserve">Frist</t>
  </si>
  <si>
    <t xml:space="preserve">Status</t>
  </si>
  <si>
    <t xml:space="preserve">Individuelles Angebot erstellen</t>
  </si>
  <si>
    <t xml:space="preserve">M. Vogel</t>
  </si>
  <si>
    <t xml:space="preserve">In Arbeit</t>
  </si>
  <si>
    <t xml:space="preserve">Datenblatt Wartungspaket senden</t>
  </si>
  <si>
    <t xml:space="preserve">Offen</t>
  </si>
  <si>
    <t xml:space="preserve">Nachfasstermin vereinbaren</t>
  </si>
  <si>
    <t xml:space="preserve">Referenzkundenliste senden</t>
  </si>
  <si>
    <t xml:space="preserve">Marketing</t>
  </si>
  <si>
    <t xml:space="preserve">NÄCHSTER TERMIN &amp; UNTERSCHRIFTEN</t>
  </si>
  <si>
    <t xml:space="preserve">Nächster Termin</t>
  </si>
  <si>
    <t xml:space="preserve">Vereinbarung / Notiz</t>
  </si>
  <si>
    <t xml:space="preserve">Angebotsbesprechung vor Ort am Standort München</t>
  </si>
  <si>
    <t xml:space="preserve">Außendienstmitarbeiter · Datum</t>
  </si>
  <si>
    <t xml:space="preserve">Kunde / Ansprechpartner · Datum</t>
  </si>
  <si>
    <t xml:space="preserve">Hinweis: Nur die hell hinterlegten Felder ausfüllen. Auswahlfelder bieten beim Anklicken eine Liste. Überfällige, nicht erledigte Fristen erscheinen rot.</t>
  </si>
  <si>
    <t xml:space="preserve">Besuchsübersicht 2026</t>
  </si>
  <si>
    <t xml:space="preserve">Register aller Kundenbesuche · automatische Auswertung</t>
  </si>
  <si>
    <t xml:space="preserve">BESUCHE GESAMT</t>
  </si>
  <si>
    <t xml:space="preserve">ERFOLGSQUOTE</t>
  </si>
  <si>
    <t xml:space="preserve">Ø ABSCHLUSSWAHRSCH.</t>
  </si>
  <si>
    <t xml:space="preserve">UMSATZPOTENZIAL GESAMT</t>
  </si>
  <si>
    <t xml:space="preserve">OFFENE MASSNAHMEN</t>
  </si>
  <si>
    <t xml:space="preserve">ÜBERFÄLLIG</t>
  </si>
  <si>
    <t xml:space="preserve">dokumentierte Termine</t>
  </si>
  <si>
    <t xml:space="preserve">Anteil erfolgreicher Besuche</t>
  </si>
  <si>
    <t xml:space="preserve">Durchschnitt aller Besuche</t>
  </si>
  <si>
    <t xml:space="preserve">Summe erwarteter Aufträge</t>
  </si>
  <si>
    <t xml:space="preserve">nicht erledigte Follow-ups</t>
  </si>
  <si>
    <t xml:space="preserve">Frist überschritten</t>
  </si>
  <si>
    <t xml:space="preserve">Datum</t>
  </si>
  <si>
    <t xml:space="preserve">Ort</t>
  </si>
  <si>
    <t xml:space="preserve">Besucher</t>
  </si>
  <si>
    <t xml:space="preserve">Abschl.-%</t>
  </si>
  <si>
    <t xml:space="preserve">Umsatz-
potenzial (€)</t>
  </si>
  <si>
    <t xml:space="preserve">Nächste Maßnahme</t>
  </si>
  <si>
    <t xml:space="preserve">Fällig am</t>
  </si>
  <si>
    <t xml:space="preserve">Status
Maßnahme</t>
  </si>
  <si>
    <t xml:space="preserve">München</t>
  </si>
  <si>
    <t xml:space="preserve">Dr. K. Berger</t>
  </si>
  <si>
    <t xml:space="preserve">Angebot inkl. Staffelpreisen senden</t>
  </si>
  <si>
    <t xml:space="preserve">Nordwerk Handels AG</t>
  </si>
  <si>
    <t xml:space="preserve">Hamburg</t>
  </si>
  <si>
    <t xml:space="preserve">S. Lindqvist</t>
  </si>
  <si>
    <t xml:space="preserve">S. Brandt</t>
  </si>
  <si>
    <t xml:space="preserve">Folgebesuch</t>
  </si>
  <si>
    <t xml:space="preserve">Rückruf zur Preisfreigabe</t>
  </si>
  <si>
    <t xml:space="preserve">Bergmann &amp; Partner KG</t>
  </si>
  <si>
    <t xml:space="preserve">Köln</t>
  </si>
  <si>
    <t xml:space="preserve">H. Maier</t>
  </si>
  <si>
    <t xml:space="preserve">T. Keller</t>
  </si>
  <si>
    <t xml:space="preserve">Jahresgespräch</t>
  </si>
  <si>
    <t xml:space="preserve">Erfolgreich</t>
  </si>
  <si>
    <t xml:space="preserve">Rahmenvertrag verlängern</t>
  </si>
  <si>
    <t xml:space="preserve">Talwerk Maschinenbau</t>
  </si>
  <si>
    <t xml:space="preserve">Stuttgart</t>
  </si>
  <si>
    <t xml:space="preserve">P. Novak</t>
  </si>
  <si>
    <t xml:space="preserve">Angebotstermin</t>
  </si>
  <si>
    <t xml:space="preserve">Angebot erstellt</t>
  </si>
  <si>
    <t xml:space="preserve">Angebot nachfassen</t>
  </si>
  <si>
    <t xml:space="preserve">Sonnenfeld Retail GmbH</t>
  </si>
  <si>
    <t xml:space="preserve">Berlin</t>
  </si>
  <si>
    <t xml:space="preserve">A. Roth</t>
  </si>
  <si>
    <t xml:space="preserve">Kein Interesse</t>
  </si>
  <si>
    <t xml:space="preserve">Wiedervorlage in 6 Monaten</t>
  </si>
  <si>
    <t xml:space="preserve">Küstenlicht Energie AG</t>
  </si>
  <si>
    <t xml:space="preserve">Bremen</t>
  </si>
  <si>
    <t xml:space="preserve">J. Peters</t>
  </si>
  <si>
    <t xml:space="preserve">Technische Klärung liefern</t>
  </si>
  <si>
    <t xml:space="preserve">Feinmech Werke GmbH</t>
  </si>
  <si>
    <t xml:space="preserve">Nürnberg</t>
  </si>
  <si>
    <t xml:space="preserve">R. Sommer</t>
  </si>
  <si>
    <t xml:space="preserve">Reklamation</t>
  </si>
  <si>
    <t xml:space="preserve">Ersatzteil-Lieferung prüfen</t>
  </si>
  <si>
    <t xml:space="preserve">Erledigt</t>
  </si>
  <si>
    <t xml:space="preserve">Delta Logistik GmbH</t>
  </si>
  <si>
    <t xml:space="preserve">Dortmund</t>
  </si>
  <si>
    <t xml:space="preserve">C. Frank</t>
  </si>
  <si>
    <t xml:space="preserve">Serviceeinsatz</t>
  </si>
  <si>
    <t xml:space="preserve">Wiedervorlage</t>
  </si>
  <si>
    <t xml:space="preserve">Servicevertrag anbieten</t>
  </si>
  <si>
    <t xml:space="preserve">Hansen &amp; Co. GmbH</t>
  </si>
  <si>
    <t xml:space="preserve">Kiel</t>
  </si>
  <si>
    <t xml:space="preserve">B. Hansen</t>
  </si>
  <si>
    <t xml:space="preserve">Konditionen abstimmen</t>
  </si>
  <si>
    <t xml:space="preserve">Orbit Software GmbH</t>
  </si>
  <si>
    <t xml:space="preserve">Leipzig</t>
  </si>
  <si>
    <t xml:space="preserve">M. Klein</t>
  </si>
  <si>
    <t xml:space="preserve">Nicht erreicht</t>
  </si>
  <si>
    <t xml:space="preserve">Neuen Termin vereinbaren</t>
  </si>
  <si>
    <t xml:space="preserve">Grünhof AgrarTech</t>
  </si>
  <si>
    <t xml:space="preserve">Hannover</t>
  </si>
  <si>
    <t xml:space="preserve">F. Bauer</t>
  </si>
  <si>
    <t xml:space="preserve">Mengenrabatt kalkulieren</t>
  </si>
  <si>
    <t xml:space="preserve">Westfalen Bau GmbH</t>
  </si>
  <si>
    <t xml:space="preserve">Essen</t>
  </si>
  <si>
    <t xml:space="preserve">U. Wagner</t>
  </si>
  <si>
    <t xml:space="preserve">Auftragsbestätigung senden</t>
  </si>
  <si>
    <t xml:space="preserve">Meridian Pharma GmbH</t>
  </si>
  <si>
    <t xml:space="preserve">Mainz</t>
  </si>
  <si>
    <t xml:space="preserve">Dr. L. Voss</t>
  </si>
  <si>
    <t xml:space="preserve">Muster bereitstellen</t>
  </si>
  <si>
    <t xml:space="preserve">Alpin Tourismus AG</t>
  </si>
  <si>
    <t xml:space="preserve">Freiburg</t>
  </si>
  <si>
    <t xml:space="preserve">G. Huber</t>
  </si>
  <si>
    <t xml:space="preserve">Messe-/Event-Kontakt</t>
  </si>
  <si>
    <t xml:space="preserve">Infomaterial nachsenden</t>
  </si>
  <si>
    <t xml:space="preserve">Auswertung nach Ergebnis</t>
  </si>
  <si>
    <t xml:space="preserve">Besuche nach Ergebnis</t>
  </si>
  <si>
    <t xml:space="preserve">Anzahl</t>
  </si>
  <si>
    <t xml:space="preserve">Potenzial (€)</t>
  </si>
  <si>
    <t xml:space="preserve">Anleitung &amp; Legende</t>
  </si>
  <si>
    <t xml:space="preserve">Besuchsbericht 2026 · so nutzen Sie die Vorlage</t>
  </si>
  <si>
    <t xml:space="preserve">In 5 Schritten zum fertigen Bericht</t>
  </si>
  <si>
    <t xml:space="preserve">Schritt 1</t>
  </si>
  <si>
    <t xml:space="preserve">Blatt »Besuchsbericht«: Kopf- und Kundendaten ausfüllen. Nur die hell hinterlegten Felder sind Eingabefelder.</t>
  </si>
  <si>
    <t xml:space="preserve">Schritt 2</t>
  </si>
  <si>
    <t xml:space="preserve">Gesprächsinhalt, Ergebnis und Bewertung erfassen. Status und Besuchsart über die Auswahllisten (Klick auf das Feld) wählen.</t>
  </si>
  <si>
    <t xml:space="preserve">Schritt 3</t>
  </si>
  <si>
    <t xml:space="preserve">Vereinbarte Maßnahmen mit Verantwortlichem und Frist eintragen – überfällige Fristen werden automatisch rot markiert.</t>
  </si>
  <si>
    <t xml:space="preserve">Schritt 4</t>
  </si>
  <si>
    <t xml:space="preserve">Übertragen Sie die Eckdaten des Besuchs in das Blatt »Besuchsübersicht« (eine Zeile je Besuch).</t>
  </si>
  <si>
    <t xml:space="preserve">Schritt 5</t>
  </si>
  <si>
    <t xml:space="preserve">Die Übersicht wertet Ihre Besuche automatisch aus: Kennzahlen, Statusfarben und das Diagramm aktualisieren sich selbst.</t>
  </si>
  <si>
    <t xml:space="preserve">Farb-Legende</t>
  </si>
  <si>
    <t xml:space="preserve">Eingabefeld</t>
  </si>
  <si>
    <t xml:space="preserve">Warm hinterlegt – hier tragen Sie Ihre Werte ein.</t>
  </si>
  <si>
    <t xml:space="preserve">Erfolgreich / Erledigt</t>
  </si>
  <si>
    <t xml:space="preserve">Positiver Abschluss bzw. erledigte Maßnahme.</t>
  </si>
  <si>
    <t xml:space="preserve">In Verhandlung / Angebot</t>
  </si>
  <si>
    <t xml:space="preserve">Laufender Vorgang, in Bearbeitung.</t>
  </si>
  <si>
    <t xml:space="preserve">Wiedervorlage / offen</t>
  </si>
  <si>
    <t xml:space="preserve">Später erneut aufgreifen bzw. noch offen.</t>
  </si>
  <si>
    <t xml:space="preserve">Kein Interesse / n. erreicht</t>
  </si>
  <si>
    <t xml:space="preserve">Kein Bedarf oder nicht zustande gekommen.</t>
  </si>
  <si>
    <t xml:space="preserve">Überfällig</t>
  </si>
  <si>
    <t xml:space="preserve">Frist überschritten und nicht erledigt.</t>
  </si>
  <si>
    <t xml:space="preserve">Felder im Überblick</t>
  </si>
  <si>
    <t xml:space="preserve">Art des Termins (Erstbesuch, Folgebesuch, Jahresgespräch …).</t>
  </si>
  <si>
    <t xml:space="preserve">Ausgang des Besuchs – steuert die Statusfarbe und die Erfolgsquote.</t>
  </si>
  <si>
    <t xml:space="preserve">Abschlusswahrscheinlichkeit</t>
  </si>
  <si>
    <t xml:space="preserve">Geschätzte Wahrscheinlichkeit eines Abschlusses in % (0–100).</t>
  </si>
  <si>
    <t xml:space="preserve">Umsatzpotenzial</t>
  </si>
  <si>
    <t xml:space="preserve">Erwarteter Auftragswert in Euro – Basis für die Potenzial-Summe.</t>
  </si>
  <si>
    <t xml:space="preserve">Maßnahme / Frist / Status</t>
  </si>
  <si>
    <t xml:space="preserve">Konkrete nächste Schritte mit Verantwortlichem, Termin und Bearbeitungsstand.</t>
  </si>
  <si>
    <t xml:space="preserve">Auswahllisten (für Dropdowns – frei erweiterbar)</t>
  </si>
  <si>
    <t xml:space="preserve">Status Maßnahme</t>
  </si>
  <si>
    <t xml:space="preserve">Bewertung</t>
  </si>
  <si>
    <t xml:space="preserve">Ja/Nein</t>
  </si>
  <si>
    <t xml:space="preserve">Mittel</t>
  </si>
  <si>
    <t xml:space="preserve">Nein</t>
  </si>
  <si>
    <t xml:space="preserve">Gering</t>
  </si>
  <si>
    <t xml:space="preserve">Vorlage »Besuchsbericht 2026« · alle Werte sind Beispielwerte und frei anpassbar.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</si>
</sst>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@"/>
    <numFmt numFmtId="167" formatCode="0.0"/>
    <numFmt numFmtId="168" formatCode="0%"/>
    <numFmt numFmtId="169" formatCode="#,##0&quot; €&quot;"/>
    <numFmt numFmtId="170" formatCode="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10.5"/>
      <color rgb="FFF7EDE9"/>
      <name val="Calibri"/>
      <family val="0"/>
      <charset val="1"/>
    </font>
    <font>
      <sz val="9.5"/>
      <color rgb="FFF7EDE9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.5"/>
      <color rgb="FF6E2433"/>
      <name val="Calibri"/>
      <family val="0"/>
      <charset val="1"/>
    </font>
    <font>
      <sz val="10.5"/>
      <color rgb="FF6E2433"/>
      <name val="Calibri"/>
      <family val="0"/>
      <charset val="1"/>
    </font>
    <font>
      <sz val="10.5"/>
      <color rgb="FF2B262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2B2622"/>
      <name val="Calibri"/>
      <family val="0"/>
      <charset val="1"/>
    </font>
    <font>
      <sz val="10"/>
      <color rgb="FF6E2433"/>
      <name val="Calibri"/>
      <family val="0"/>
      <charset val="1"/>
    </font>
    <font>
      <b val="true"/>
      <sz val="10"/>
      <color rgb="FF2B2622"/>
      <name val="Calibri"/>
      <family val="0"/>
      <charset val="1"/>
    </font>
    <font>
      <sz val="8.5"/>
      <color rgb="FF7A6F63"/>
      <name val="Calibri"/>
      <family val="0"/>
      <charset val="1"/>
    </font>
    <font>
      <i val="true"/>
      <sz val="9"/>
      <color rgb="FF7A6F63"/>
      <name val="Calibri"/>
      <family val="0"/>
      <charset val="1"/>
    </font>
    <font>
      <b val="true"/>
      <sz val="8"/>
      <color rgb="FF8C3A4A"/>
      <name val="Calibri"/>
      <family val="0"/>
      <charset val="1"/>
    </font>
    <font>
      <b val="true"/>
      <sz val="15"/>
      <color rgb="FF6E2433"/>
      <name val="Calibri"/>
      <family val="0"/>
      <charset val="1"/>
    </font>
    <font>
      <i val="true"/>
      <sz val="8"/>
      <color rgb="FF7A6F63"/>
      <name val="Calibri"/>
      <family val="0"/>
      <charset val="1"/>
    </font>
    <font>
      <b val="true"/>
      <sz val="12"/>
      <color rgb="FF6E2433"/>
      <name val="Calibri"/>
      <family val="0"/>
      <charset val="1"/>
    </font>
    <font>
      <sz val="10"/>
      <color rgb="FF000000"/>
      <name val="Calibri"/>
      <family val="2"/>
    </font>
    <font>
      <b val="true"/>
      <sz val="19"/>
      <color rgb="FFFFFFFF"/>
      <name val="Calibri"/>
      <family val="0"/>
      <charset val="1"/>
    </font>
    <font>
      <b val="true"/>
      <sz val="12"/>
      <color rgb="FF8C3A4A"/>
      <name val="Calibri"/>
      <family val="0"/>
      <charset val="1"/>
    </font>
    <font>
      <b val="true"/>
      <sz val="10.5"/>
      <color rgb="FF6E2433"/>
      <name val="Calibri"/>
      <family val="0"/>
      <charset val="1"/>
    </font>
    <font>
      <b val="true"/>
      <sz val="10.5"/>
      <color rgb="FF1E7A46"/>
      <name val="Calibri"/>
      <family val="0"/>
      <charset val="1"/>
    </font>
    <font>
      <b val="true"/>
      <sz val="10.5"/>
      <color rgb="FF2B5D7D"/>
      <name val="Calibri"/>
      <family val="0"/>
      <charset val="1"/>
    </font>
    <font>
      <b val="true"/>
      <sz val="10.5"/>
      <color rgb="FF8A5A00"/>
      <name val="Calibri"/>
      <family val="0"/>
      <charset val="1"/>
    </font>
    <font>
      <b val="true"/>
      <sz val="10.5"/>
      <color rgb="FF6B625A"/>
      <name val="Calibri"/>
      <family val="0"/>
      <charset val="1"/>
    </font>
    <font>
      <b val="true"/>
      <sz val="10.5"/>
      <color rgb="FFB23A2F"/>
      <name val="Calibri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6E2433"/>
        <bgColor rgb="FF8C3A4A"/>
      </patternFill>
    </fill>
    <fill>
      <patternFill patternType="solid">
        <fgColor rgb="FFB57C86"/>
        <bgColor rgb="FF878787"/>
      </patternFill>
    </fill>
    <fill>
      <patternFill patternType="solid">
        <fgColor rgb="FF8C3A4A"/>
        <bgColor rgb="FFB23A2F"/>
      </patternFill>
    </fill>
    <fill>
      <patternFill patternType="solid">
        <fgColor rgb="FFECE4D8"/>
        <bgColor rgb="FFE4DED6"/>
      </patternFill>
    </fill>
    <fill>
      <patternFill patternType="solid">
        <fgColor rgb="FFFBF6EC"/>
        <bgColor rgb="FFF6F2EC"/>
      </patternFill>
    </fill>
    <fill>
      <patternFill patternType="solid">
        <fgColor rgb="FFF6F2EC"/>
        <bgColor rgb="FFF7EDE9"/>
      </patternFill>
    </fill>
    <fill>
      <patternFill patternType="solid">
        <fgColor rgb="FF1E7A46"/>
        <bgColor rgb="FF008080"/>
      </patternFill>
    </fill>
    <fill>
      <patternFill patternType="solid">
        <fgColor rgb="FF2B5D7D"/>
        <bgColor rgb="FF1E7A46"/>
      </patternFill>
    </fill>
    <fill>
      <patternFill patternType="solid">
        <fgColor rgb="FF8A5A00"/>
        <bgColor rgb="FF8C3A4A"/>
      </patternFill>
    </fill>
    <fill>
      <patternFill patternType="solid">
        <fgColor rgb="FFB23A2F"/>
        <bgColor rgb="FF8C3A4A"/>
      </patternFill>
    </fill>
    <fill>
      <patternFill patternType="solid">
        <fgColor rgb="FFFFFFFF"/>
        <bgColor rgb="FFF9F9F9"/>
      </patternFill>
    </fill>
    <fill>
      <patternFill patternType="solid">
        <fgColor rgb="FFD8EBDD"/>
        <bgColor rgb="FFDAE6EF"/>
      </patternFill>
    </fill>
    <fill>
      <patternFill patternType="solid">
        <fgColor rgb="FFDAE6EF"/>
        <bgColor rgb="FFD8EBDD"/>
      </patternFill>
    </fill>
    <fill>
      <patternFill patternType="solid">
        <fgColor rgb="FFF6E7C3"/>
        <bgColor rgb="FFECE4D8"/>
      </patternFill>
    </fill>
    <fill>
      <patternFill patternType="solid">
        <fgColor rgb="FFE4DED6"/>
        <bgColor rgb="FFECE4D8"/>
      </patternFill>
    </fill>
    <fill>
      <patternFill patternType="solid">
        <fgColor rgb="FFF1D3CE"/>
        <bgColor rgb="FFE4DED6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hair">
        <color rgb="FFD9CFC1"/>
      </left>
      <right/>
      <top style="hair">
        <color rgb="FFD9CFC1"/>
      </top>
      <bottom style="hair">
        <color rgb="FFD9CFC1"/>
      </bottom>
      <diagonal/>
    </border>
    <border diagonalUp="false" diagonalDown="false">
      <left/>
      <right style="hair">
        <color rgb="FFD9CFC1"/>
      </right>
      <top style="hair">
        <color rgb="FFD9CFC1"/>
      </top>
      <bottom style="hair">
        <color rgb="FFD9CFC1"/>
      </bottom>
      <diagonal/>
    </border>
    <border diagonalUp="false" diagonalDown="false">
      <left style="hair">
        <color rgb="FFD9CFC1"/>
      </left>
      <right style="hair">
        <color rgb="FFD9CFC1"/>
      </right>
      <top style="hair">
        <color rgb="FFD9CFC1"/>
      </top>
      <bottom style="hair">
        <color rgb="FFD9CFC1"/>
      </bottom>
      <diagonal/>
    </border>
    <border diagonalUp="false" diagonalDown="false">
      <left/>
      <right/>
      <top style="thin">
        <color rgb="FFD9CFC1"/>
      </top>
      <bottom style="thin">
        <color rgb="FFD9CFC1"/>
      </bottom>
      <diagonal/>
    </border>
    <border diagonalUp="false" diagonalDown="false">
      <left/>
      <right/>
      <top/>
      <bottom style="hair">
        <color rgb="FFD9CFC1"/>
      </bottom>
      <diagonal/>
    </border>
    <border diagonalUp="false" diagonalDown="false">
      <left/>
      <right/>
      <top/>
      <bottom style="thin">
        <color rgb="FF2B2622"/>
      </bottom>
      <diagonal/>
    </border>
    <border diagonalUp="false" diagonalDown="false">
      <left style="thin">
        <color rgb="FFD9CFC1"/>
      </left>
      <right style="thin">
        <color rgb="FFD9CFC1"/>
      </right>
      <top style="hair">
        <color rgb="FFD9CFC1"/>
      </top>
      <bottom/>
      <diagonal/>
    </border>
    <border diagonalUp="false" diagonalDown="false">
      <left style="thin">
        <color rgb="FFD9CFC1"/>
      </left>
      <right style="thin">
        <color rgb="FFD9CFC1"/>
      </right>
      <top/>
      <bottom/>
      <diagonal/>
    </border>
    <border diagonalUp="false" diagonalDown="false">
      <left style="thin">
        <color rgb="FFD9CFC1"/>
      </left>
      <right style="thin">
        <color rgb="FFD9CFC1"/>
      </right>
      <top/>
      <bottom style="thin">
        <color rgb="FFD9CFC1"/>
      </bottom>
      <diagonal/>
    </border>
    <border diagonalUp="false" diagonalDown="false">
      <left/>
      <right/>
      <top style="thin">
        <color rgb="FFD9CFC1"/>
      </top>
      <bottom style="medium">
        <color rgb="FF6E2433"/>
      </bottom>
      <diagonal/>
    </border>
    <border diagonalUp="false" diagonalDown="false">
      <left/>
      <right style="hair">
        <color rgb="FFD9CFC1"/>
      </right>
      <top/>
      <bottom style="hair">
        <color rgb="FFD9CFC1"/>
      </bottom>
      <diagonal/>
    </border>
    <border diagonalUp="false" diagonalDown="false">
      <left/>
      <right/>
      <top/>
      <bottom style="medium">
        <color rgb="FF8C3A4A"/>
      </bottom>
      <diagonal/>
    </border>
    <border diagonalUp="false" diagonalDown="false">
      <left/>
      <right/>
      <top/>
      <bottom style="medium">
        <color rgb="FFB57C86"/>
      </bottom>
      <diagonal/>
    </border>
    <border diagonalUp="false" diagonalDown="false">
      <left/>
      <right/>
      <top/>
      <bottom style="thin">
        <color rgb="FF8C3A4A"/>
      </bottom>
      <diagonal/>
    </border>
    <border diagonalUp="false" diagonalDown="false">
      <left style="thin">
        <color rgb="FFD9CFC1"/>
      </left>
      <right style="thin">
        <color rgb="FFD9CFC1"/>
      </right>
      <top style="thin">
        <color rgb="FFD9CFC1"/>
      </top>
      <bottom style="thin">
        <color rgb="FFD9CFC1"/>
      </bottom>
      <diagonal/>
    </border>
    <border diagonalUp="false" diagonalDown="false">
      <left style="hair">
        <color rgb="FFD9CFC1"/>
      </left>
      <right style="hair">
        <color rgb="FFD9CFC1"/>
      </right>
      <top/>
      <bottom style="hair">
        <color rgb="FFD9CF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9" fillId="7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9" fillId="7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9" fillId="7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7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1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7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3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25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1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1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1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1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1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b val="1"/>
        <color rgb="FF1E7A46"/>
      </font>
      <fill>
        <patternFill>
          <bgColor rgb="FFD8EBDD"/>
        </patternFill>
      </fill>
    </dxf>
    <dxf>
      <font>
        <name val="Calibri"/>
        <charset val="1"/>
        <family val="0"/>
        <b val="1"/>
        <color rgb="FF2B5D7D"/>
      </font>
      <fill>
        <patternFill>
          <bgColor rgb="FFDAE6EF"/>
        </patternFill>
      </fill>
    </dxf>
    <dxf>
      <font>
        <name val="Calibri"/>
        <charset val="1"/>
        <family val="0"/>
        <b val="1"/>
        <color rgb="FF8A5A00"/>
      </font>
      <fill>
        <patternFill>
          <bgColor rgb="FFF6E7C3"/>
        </patternFill>
      </fill>
    </dxf>
    <dxf>
      <font>
        <name val="Calibri"/>
        <charset val="1"/>
        <family val="0"/>
        <b val="1"/>
        <color rgb="FF6B625A"/>
      </font>
      <fill>
        <patternFill>
          <bgColor rgb="FFE4DED6"/>
        </patternFill>
      </fill>
    </dxf>
    <dxf>
      <font>
        <name val="Calibri"/>
        <charset val="1"/>
        <family val="0"/>
        <b val="1"/>
        <color rgb="FFB23A2F"/>
      </font>
      <fill>
        <patternFill>
          <bgColor rgb="FFF1D3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6F2EC"/>
      <rgbColor rgb="FFFF00FF"/>
      <rgbColor rgb="FF00FFFF"/>
      <rgbColor rgb="FF800000"/>
      <rgbColor rgb="FF008000"/>
      <rgbColor rgb="FF000080"/>
      <rgbColor rgb="FF8A5A00"/>
      <rgbColor rgb="FF800080"/>
      <rgbColor rgb="FF1E7A46"/>
      <rgbColor rgb="FFD9CFC1"/>
      <rgbColor rgb="FF878787"/>
      <rgbColor rgb="FF9999FF"/>
      <rgbColor rgb="FF8C3A4A"/>
      <rgbColor rgb="FFFBF6EC"/>
      <rgbColor rgb="FFDAE6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8EBDD"/>
      <rgbColor rgb="FFF6E7C3"/>
      <rgbColor rgb="FFE4DED6"/>
      <rgbColor rgb="FFECE4D8"/>
      <rgbColor rgb="FFF7EDE9"/>
      <rgbColor rgb="FFF1D3CE"/>
      <rgbColor rgb="FF3366FF"/>
      <rgbColor rgb="FF33CCCC"/>
      <rgbColor rgb="FF99CC00"/>
      <rgbColor rgb="FFFFCC00"/>
      <rgbColor rgb="FFFF9900"/>
      <rgbColor rgb="FFFF6600"/>
      <rgbColor rgb="FF6B625A"/>
      <rgbColor rgb="FFB57C86"/>
      <rgbColor rgb="FF003366"/>
      <rgbColor rgb="FF7A6F63"/>
      <rgbColor rgb="FF003300"/>
      <rgbColor rgb="FF333300"/>
      <rgbColor rgb="FFB23A2F"/>
      <rgbColor rgb="FF6E2433"/>
      <rgbColor rgb="FF2B5D7D"/>
      <rgbColor rgb="FF2B26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"Anzahl Besuche"</c:f>
              <c:strCache>
                <c:ptCount val="1"/>
                <c:pt idx="0">
                  <c:v>Anzahl Besuche</c:v>
                </c:pt>
              </c:strCache>
            </c:strRef>
          </c:tx>
          <c:spPr>
            <a:solidFill>
              <a:srgbClr val="8c3a4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Besuchsübersicht!$B$33:$B$38</c:f>
              <c:strCache>
                <c:ptCount val="6"/>
                <c:pt idx="0">
                  <c:v>Erfolgreich</c:v>
                </c:pt>
                <c:pt idx="1">
                  <c:v>In Verhandlung</c:v>
                </c:pt>
                <c:pt idx="2">
                  <c:v>Angebot erstellt</c:v>
                </c:pt>
                <c:pt idx="3">
                  <c:v>Wiedervorlage</c:v>
                </c:pt>
                <c:pt idx="4">
                  <c:v>Kein Interesse</c:v>
                </c:pt>
                <c:pt idx="5">
                  <c:v>Nicht erreicht</c:v>
                </c:pt>
              </c:strCache>
            </c:strRef>
          </c:cat>
          <c:val>
            <c:numRef>
              <c:f>Besuchsübersicht!$E$33:$E$38</c:f>
              <c:numCache>
                <c:formatCode>0</c:formatCode>
                <c:ptCount val="6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gapWidth val="60"/>
        <c:overlap val="0"/>
        <c:axId val="13224380"/>
        <c:axId val="52048164"/>
      </c:barChart>
      <c:catAx>
        <c:axId val="132243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048164"/>
        <c:crosses val="autoZero"/>
        <c:auto val="1"/>
        <c:lblAlgn val="ctr"/>
        <c:lblOffset val="100"/>
        <c:noMultiLvlLbl val="0"/>
      </c:catAx>
      <c:valAx>
        <c:axId val="520481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2243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31</xdr:row>
      <xdr:rowOff>0</xdr:rowOff>
    </xdr:from>
    <xdr:to>
      <xdr:col>12</xdr:col>
      <xdr:colOff>137160</xdr:colOff>
      <xdr:row>44</xdr:row>
      <xdr:rowOff>43200</xdr:rowOff>
    </xdr:to>
    <xdr:graphicFrame>
      <xdr:nvGraphicFramePr>
        <xdr:cNvPr id="0" name="Chart 1"/>
        <xdr:cNvGraphicFramePr/>
      </xdr:nvGraphicFramePr>
      <xdr:xfrm>
        <a:off x="7133040" y="5657760"/>
        <a:ext cx="48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2433"/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2.2"/>
  </cols>
  <sheetData>
    <row r="1" customFormat="false" ht="7.5" hidden="false" customHeight="true" outlineLevel="0" collapsed="false"/>
    <row r="2" customFormat="false" ht="24" hidden="false" customHeight="true" outlineLevel="0" collapsed="false">
      <c r="A2" s="1"/>
      <c r="B2" s="2" t="s">
        <v>0</v>
      </c>
      <c r="C2" s="2"/>
      <c r="D2" s="2"/>
      <c r="E2" s="2"/>
      <c r="F2" s="3" t="s">
        <v>1</v>
      </c>
      <c r="G2" s="3"/>
      <c r="H2" s="1"/>
    </row>
    <row r="3" customFormat="false" ht="15.75" hidden="false" customHeight="true" outlineLevel="0" collapsed="false">
      <c r="A3" s="1"/>
      <c r="B3" s="2"/>
      <c r="C3" s="2"/>
      <c r="D3" s="2"/>
      <c r="E3" s="2"/>
      <c r="F3" s="1"/>
      <c r="G3" s="1"/>
      <c r="H3" s="1"/>
    </row>
    <row r="4" customFormat="false" ht="18" hidden="false" customHeight="true" outlineLevel="0" collapsed="false">
      <c r="A4" s="1"/>
      <c r="B4" s="4" t="s">
        <v>2</v>
      </c>
      <c r="C4" s="4"/>
      <c r="D4" s="4"/>
      <c r="E4" s="4"/>
      <c r="F4" s="5" t="s">
        <v>3</v>
      </c>
      <c r="G4" s="5"/>
      <c r="H4" s="1"/>
    </row>
    <row r="5" customFormat="false" ht="3" hidden="false" customHeight="true" outlineLevel="0" collapsed="false">
      <c r="A5" s="6"/>
      <c r="B5" s="6"/>
      <c r="C5" s="6"/>
      <c r="D5" s="6"/>
      <c r="E5" s="6"/>
      <c r="F5" s="6"/>
      <c r="G5" s="6"/>
      <c r="H5" s="6"/>
    </row>
    <row r="6" customFormat="false" ht="18" hidden="false" customHeight="true" outlineLevel="0" collapsed="false">
      <c r="B6" s="7" t="s">
        <v>4</v>
      </c>
      <c r="C6" s="7"/>
      <c r="D6" s="7"/>
      <c r="E6" s="7"/>
      <c r="F6" s="7"/>
      <c r="G6" s="7"/>
      <c r="H6" s="7"/>
    </row>
    <row r="7" customFormat="false" ht="15" hidden="false" customHeight="false" outlineLevel="0" collapsed="false">
      <c r="B7" s="8" t="s">
        <v>5</v>
      </c>
      <c r="C7" s="9" t="s">
        <v>6</v>
      </c>
      <c r="D7" s="9"/>
      <c r="E7" s="8" t="s">
        <v>7</v>
      </c>
      <c r="F7" s="10" t="n">
        <v>46266</v>
      </c>
      <c r="G7" s="10"/>
    </row>
    <row r="8" customFormat="false" ht="15" hidden="false" customHeight="false" outlineLevel="0" collapsed="false">
      <c r="B8" s="8" t="s">
        <v>8</v>
      </c>
      <c r="C8" s="11" t="s">
        <v>9</v>
      </c>
      <c r="D8" s="8" t="s">
        <v>10</v>
      </c>
      <c r="E8" s="11" t="s">
        <v>11</v>
      </c>
      <c r="F8" s="8" t="s">
        <v>12</v>
      </c>
      <c r="G8" s="12" t="n">
        <f aca="false">IFERROR((TIMEVALUE(E8)-TIMEVALUE(C8))*24,"")</f>
        <v>1.5</v>
      </c>
    </row>
    <row r="9" customFormat="false" ht="15" hidden="false" customHeight="false" outlineLevel="0" collapsed="false">
      <c r="B9" s="8" t="s">
        <v>13</v>
      </c>
      <c r="C9" s="9" t="s">
        <v>14</v>
      </c>
      <c r="D9" s="9"/>
      <c r="E9" s="8" t="s">
        <v>15</v>
      </c>
      <c r="F9" s="9" t="s">
        <v>16</v>
      </c>
      <c r="G9" s="9"/>
    </row>
    <row r="10" customFormat="false" ht="15" hidden="false" customHeight="false" outlineLevel="0" collapsed="false">
      <c r="B10" s="8" t="s">
        <v>17</v>
      </c>
      <c r="C10" s="9" t="s">
        <v>18</v>
      </c>
      <c r="D10" s="9"/>
      <c r="E10" s="9"/>
      <c r="F10" s="9"/>
      <c r="G10" s="9"/>
    </row>
    <row r="11" customFormat="false" ht="18" hidden="false" customHeight="true" outlineLevel="0" collapsed="false">
      <c r="B11" s="7" t="s">
        <v>19</v>
      </c>
      <c r="C11" s="7"/>
      <c r="D11" s="7"/>
      <c r="E11" s="7"/>
      <c r="F11" s="7"/>
      <c r="G11" s="7"/>
      <c r="H11" s="7"/>
    </row>
    <row r="12" customFormat="false" ht="15" hidden="false" customHeight="false" outlineLevel="0" collapsed="false">
      <c r="B12" s="8" t="s">
        <v>20</v>
      </c>
      <c r="C12" s="9" t="s">
        <v>21</v>
      </c>
      <c r="D12" s="9"/>
      <c r="E12" s="8" t="s">
        <v>22</v>
      </c>
      <c r="F12" s="9" t="s">
        <v>23</v>
      </c>
      <c r="G12" s="9"/>
    </row>
    <row r="13" customFormat="false" ht="15" hidden="false" customHeight="false" outlineLevel="0" collapsed="false">
      <c r="B13" s="8" t="s">
        <v>24</v>
      </c>
      <c r="C13" s="9" t="s">
        <v>25</v>
      </c>
      <c r="D13" s="9"/>
      <c r="E13" s="8" t="s">
        <v>26</v>
      </c>
      <c r="F13" s="9" t="s">
        <v>27</v>
      </c>
      <c r="G13" s="9"/>
    </row>
    <row r="14" customFormat="false" ht="15" hidden="false" customHeight="false" outlineLevel="0" collapsed="false">
      <c r="B14" s="8" t="s">
        <v>28</v>
      </c>
      <c r="C14" s="9" t="s">
        <v>29</v>
      </c>
      <c r="D14" s="9"/>
      <c r="E14" s="8" t="s">
        <v>30</v>
      </c>
      <c r="F14" s="9" t="s">
        <v>31</v>
      </c>
      <c r="G14" s="9"/>
    </row>
    <row r="15" customFormat="false" ht="15" hidden="false" customHeight="false" outlineLevel="0" collapsed="false">
      <c r="B15" s="8" t="s">
        <v>32</v>
      </c>
      <c r="C15" s="9" t="s">
        <v>33</v>
      </c>
      <c r="D15" s="9"/>
      <c r="E15" s="8" t="s">
        <v>34</v>
      </c>
      <c r="F15" s="9" t="s">
        <v>35</v>
      </c>
      <c r="G15" s="9"/>
    </row>
    <row r="16" customFormat="false" ht="15" hidden="false" customHeight="false" outlineLevel="0" collapsed="false">
      <c r="B16" s="8" t="s">
        <v>36</v>
      </c>
      <c r="C16" s="9" t="s">
        <v>37</v>
      </c>
      <c r="D16" s="9"/>
      <c r="E16" s="8" t="s">
        <v>38</v>
      </c>
      <c r="F16" s="9" t="s">
        <v>39</v>
      </c>
      <c r="G16" s="9"/>
    </row>
    <row r="17" customFormat="false" ht="15" hidden="false" customHeight="false" outlineLevel="0" collapsed="false">
      <c r="B17" s="8" t="s">
        <v>40</v>
      </c>
      <c r="C17" s="9" t="s">
        <v>41</v>
      </c>
      <c r="D17" s="9"/>
      <c r="E17" s="9"/>
      <c r="F17" s="9"/>
      <c r="G17" s="9"/>
    </row>
    <row r="18" customFormat="false" ht="18" hidden="false" customHeight="true" outlineLevel="0" collapsed="false">
      <c r="B18" s="7" t="s">
        <v>42</v>
      </c>
      <c r="C18" s="7"/>
      <c r="D18" s="7"/>
      <c r="E18" s="7"/>
      <c r="F18" s="7"/>
      <c r="G18" s="7"/>
      <c r="H18" s="7"/>
    </row>
    <row r="19" customFormat="false" ht="15" hidden="false" customHeight="false" outlineLevel="0" collapsed="false">
      <c r="B19" s="8" t="s">
        <v>43</v>
      </c>
      <c r="C19" s="9" t="s">
        <v>44</v>
      </c>
      <c r="D19" s="9"/>
      <c r="E19" s="8" t="s">
        <v>45</v>
      </c>
      <c r="F19" s="9" t="s">
        <v>46</v>
      </c>
      <c r="G19" s="9"/>
    </row>
    <row r="20" customFormat="false" ht="15" hidden="false" customHeight="false" outlineLevel="0" collapsed="false">
      <c r="B20" s="8" t="s">
        <v>47</v>
      </c>
      <c r="C20" s="9" t="s">
        <v>48</v>
      </c>
      <c r="D20" s="9"/>
      <c r="E20" s="8" t="s">
        <v>49</v>
      </c>
      <c r="F20" s="9" t="s">
        <v>50</v>
      </c>
      <c r="G20" s="9"/>
    </row>
    <row r="21" customFormat="false" ht="18" hidden="false" customHeight="true" outlineLevel="0" collapsed="false">
      <c r="B21" s="7" t="s">
        <v>51</v>
      </c>
      <c r="C21" s="7"/>
      <c r="D21" s="7"/>
      <c r="E21" s="7"/>
      <c r="F21" s="7"/>
      <c r="G21" s="7"/>
      <c r="H21" s="7"/>
    </row>
    <row r="22" customFormat="false" ht="18" hidden="false" customHeight="true" outlineLevel="0" collapsed="false">
      <c r="B22" s="13" t="s">
        <v>52</v>
      </c>
      <c r="C22" s="13"/>
      <c r="D22" s="13"/>
      <c r="E22" s="13"/>
      <c r="F22" s="13"/>
      <c r="G22" s="13"/>
    </row>
    <row r="23" customFormat="false" ht="15" hidden="false" customHeight="false" outlineLevel="0" collapsed="false">
      <c r="B23" s="13"/>
      <c r="C23" s="13"/>
      <c r="D23" s="13"/>
      <c r="E23" s="13"/>
      <c r="F23" s="13"/>
      <c r="G23" s="13"/>
    </row>
    <row r="24" customFormat="false" ht="15" hidden="false" customHeight="false" outlineLevel="0" collapsed="false">
      <c r="B24" s="13"/>
      <c r="C24" s="13"/>
      <c r="D24" s="13"/>
      <c r="E24" s="13"/>
      <c r="F24" s="13"/>
      <c r="G24" s="13"/>
    </row>
    <row r="25" customFormat="false" ht="15" hidden="false" customHeight="false" outlineLevel="0" collapsed="false">
      <c r="B25" s="13"/>
      <c r="C25" s="13"/>
      <c r="D25" s="13"/>
      <c r="E25" s="13"/>
      <c r="F25" s="13"/>
      <c r="G25" s="13"/>
    </row>
    <row r="26" customFormat="false" ht="18" hidden="false" customHeight="true" outlineLevel="0" collapsed="false">
      <c r="B26" s="7" t="s">
        <v>53</v>
      </c>
      <c r="C26" s="7"/>
      <c r="D26" s="7"/>
      <c r="E26" s="7"/>
      <c r="F26" s="7"/>
      <c r="G26" s="7"/>
      <c r="H26" s="7"/>
    </row>
    <row r="27" customFormat="false" ht="15" hidden="false" customHeight="false" outlineLevel="0" collapsed="false">
      <c r="B27" s="8" t="s">
        <v>54</v>
      </c>
      <c r="C27" s="9" t="s">
        <v>55</v>
      </c>
      <c r="D27" s="9"/>
      <c r="E27" s="8" t="s">
        <v>56</v>
      </c>
      <c r="F27" s="14" t="n">
        <v>0.6</v>
      </c>
      <c r="G27" s="14"/>
    </row>
    <row r="28" customFormat="false" ht="15" hidden="false" customHeight="false" outlineLevel="0" collapsed="false">
      <c r="B28" s="8" t="s">
        <v>57</v>
      </c>
      <c r="C28" s="15" t="n">
        <v>45000</v>
      </c>
      <c r="D28" s="15"/>
      <c r="E28" s="8" t="s">
        <v>58</v>
      </c>
      <c r="F28" s="10" t="n">
        <v>46277</v>
      </c>
      <c r="G28" s="10"/>
    </row>
    <row r="29" customFormat="false" ht="15" hidden="false" customHeight="false" outlineLevel="0" collapsed="false">
      <c r="B29" s="8" t="s">
        <v>59</v>
      </c>
      <c r="C29" s="9" t="s">
        <v>60</v>
      </c>
      <c r="D29" s="9"/>
      <c r="E29" s="8" t="s">
        <v>61</v>
      </c>
      <c r="F29" s="9" t="s">
        <v>60</v>
      </c>
      <c r="G29" s="9"/>
    </row>
    <row r="30" customFormat="false" ht="18" hidden="false" customHeight="true" outlineLevel="0" collapsed="false">
      <c r="B30" s="7" t="s">
        <v>62</v>
      </c>
      <c r="C30" s="7"/>
      <c r="D30" s="7"/>
      <c r="E30" s="7"/>
      <c r="F30" s="7"/>
      <c r="G30" s="7"/>
      <c r="H30" s="7"/>
    </row>
    <row r="31" customFormat="false" ht="15.75" hidden="false" customHeight="true" outlineLevel="0" collapsed="false">
      <c r="B31" s="16" t="s">
        <v>63</v>
      </c>
      <c r="C31" s="16" t="s">
        <v>64</v>
      </c>
      <c r="D31" s="16"/>
      <c r="E31" s="16" t="s">
        <v>65</v>
      </c>
      <c r="F31" s="16" t="s">
        <v>66</v>
      </c>
      <c r="G31" s="16" t="s">
        <v>67</v>
      </c>
    </row>
    <row r="32" customFormat="false" ht="15" hidden="false" customHeight="false" outlineLevel="0" collapsed="false">
      <c r="B32" s="17" t="n">
        <v>1</v>
      </c>
      <c r="C32" s="18" t="s">
        <v>68</v>
      </c>
      <c r="D32" s="18"/>
      <c r="E32" s="18" t="s">
        <v>69</v>
      </c>
      <c r="F32" s="19" t="n">
        <v>46277</v>
      </c>
      <c r="G32" s="20" t="s">
        <v>70</v>
      </c>
    </row>
    <row r="33" customFormat="false" ht="15" hidden="false" customHeight="false" outlineLevel="0" collapsed="false">
      <c r="B33" s="17" t="n">
        <v>2</v>
      </c>
      <c r="C33" s="18" t="s">
        <v>71</v>
      </c>
      <c r="D33" s="18"/>
      <c r="E33" s="18" t="s">
        <v>49</v>
      </c>
      <c r="F33" s="19" t="n">
        <v>46273</v>
      </c>
      <c r="G33" s="20" t="s">
        <v>72</v>
      </c>
    </row>
    <row r="34" customFormat="false" ht="15" hidden="false" customHeight="false" outlineLevel="0" collapsed="false">
      <c r="B34" s="17" t="n">
        <v>3</v>
      </c>
      <c r="C34" s="18" t="s">
        <v>73</v>
      </c>
      <c r="D34" s="18"/>
      <c r="E34" s="18" t="s">
        <v>69</v>
      </c>
      <c r="F34" s="19" t="n">
        <v>46287</v>
      </c>
      <c r="G34" s="20" t="s">
        <v>72</v>
      </c>
    </row>
    <row r="35" customFormat="false" ht="15" hidden="false" customHeight="false" outlineLevel="0" collapsed="false">
      <c r="B35" s="17" t="n">
        <v>4</v>
      </c>
      <c r="C35" s="18" t="s">
        <v>74</v>
      </c>
      <c r="D35" s="18"/>
      <c r="E35" s="18" t="s">
        <v>75</v>
      </c>
      <c r="F35" s="19" t="n">
        <v>46295</v>
      </c>
      <c r="G35" s="20" t="s">
        <v>72</v>
      </c>
    </row>
    <row r="37" customFormat="false" ht="18" hidden="false" customHeight="true" outlineLevel="0" collapsed="false">
      <c r="B37" s="7" t="s">
        <v>76</v>
      </c>
      <c r="C37" s="7"/>
      <c r="D37" s="7"/>
      <c r="E37" s="7"/>
      <c r="F37" s="7"/>
      <c r="G37" s="7"/>
      <c r="H37" s="7"/>
    </row>
    <row r="38" customFormat="false" ht="15" hidden="false" customHeight="false" outlineLevel="0" collapsed="false">
      <c r="B38" s="8" t="s">
        <v>77</v>
      </c>
      <c r="C38" s="10" t="n">
        <v>46287</v>
      </c>
      <c r="D38" s="10"/>
      <c r="E38" s="8" t="s">
        <v>65</v>
      </c>
      <c r="F38" s="9" t="s">
        <v>69</v>
      </c>
      <c r="G38" s="9"/>
    </row>
    <row r="39" customFormat="false" ht="15" hidden="false" customHeight="false" outlineLevel="0" collapsed="false">
      <c r="B39" s="8" t="s">
        <v>78</v>
      </c>
      <c r="C39" s="9" t="s">
        <v>79</v>
      </c>
      <c r="D39" s="9"/>
      <c r="E39" s="9"/>
      <c r="F39" s="9"/>
      <c r="G39" s="9"/>
    </row>
    <row r="41" customFormat="false" ht="27.75" hidden="false" customHeight="true" outlineLevel="0" collapsed="false">
      <c r="B41" s="21"/>
      <c r="C41" s="21"/>
      <c r="D41" s="21"/>
      <c r="E41" s="21"/>
      <c r="F41" s="21"/>
      <c r="G41" s="21"/>
    </row>
    <row r="42" customFormat="false" ht="15" hidden="false" customHeight="false" outlineLevel="0" collapsed="false">
      <c r="B42" s="22" t="s">
        <v>80</v>
      </c>
      <c r="C42" s="22"/>
      <c r="D42" s="22"/>
      <c r="E42" s="22" t="s">
        <v>81</v>
      </c>
      <c r="F42" s="22"/>
      <c r="G42" s="22"/>
    </row>
    <row r="43" customFormat="false" ht="25.5" hidden="false" customHeight="true" outlineLevel="0" collapsed="false">
      <c r="B43" s="23" t="s">
        <v>82</v>
      </c>
      <c r="C43" s="23"/>
      <c r="D43" s="23"/>
      <c r="E43" s="23"/>
      <c r="F43" s="23"/>
      <c r="G43" s="23"/>
    </row>
  </sheetData>
  <mergeCells count="51">
    <mergeCell ref="B2:E3"/>
    <mergeCell ref="F2:G2"/>
    <mergeCell ref="B4:E4"/>
    <mergeCell ref="F4:G4"/>
    <mergeCell ref="B6:H6"/>
    <mergeCell ref="C7:D7"/>
    <mergeCell ref="F7:G7"/>
    <mergeCell ref="C9:D9"/>
    <mergeCell ref="F9:G9"/>
    <mergeCell ref="C10:G10"/>
    <mergeCell ref="B11:H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G17"/>
    <mergeCell ref="B18:H18"/>
    <mergeCell ref="C19:D19"/>
    <mergeCell ref="F19:G19"/>
    <mergeCell ref="C20:D20"/>
    <mergeCell ref="F20:G20"/>
    <mergeCell ref="B21:H21"/>
    <mergeCell ref="B22:G25"/>
    <mergeCell ref="B26:H26"/>
    <mergeCell ref="C27:D27"/>
    <mergeCell ref="F27:G27"/>
    <mergeCell ref="C28:D28"/>
    <mergeCell ref="F28:G28"/>
    <mergeCell ref="C29:D29"/>
    <mergeCell ref="F29:G29"/>
    <mergeCell ref="B30:H30"/>
    <mergeCell ref="C31:D31"/>
    <mergeCell ref="C32:D32"/>
    <mergeCell ref="C33:D33"/>
    <mergeCell ref="C34:D34"/>
    <mergeCell ref="C35:D35"/>
    <mergeCell ref="B37:H37"/>
    <mergeCell ref="C38:D38"/>
    <mergeCell ref="F38:G38"/>
    <mergeCell ref="C39:G39"/>
    <mergeCell ref="B41:D41"/>
    <mergeCell ref="E41:G41"/>
    <mergeCell ref="B42:D42"/>
    <mergeCell ref="E42:G42"/>
    <mergeCell ref="B43:G43"/>
  </mergeCells>
  <conditionalFormatting sqref="C27">
    <cfRule type="cellIs" priority="2" operator="equal" aboveAverage="0" equalAverage="0" bottom="0" percent="0" rank="0" text="" dxfId="0">
      <formula>"Erfolgreich"</formula>
    </cfRule>
    <cfRule type="cellIs" priority="3" operator="equal" aboveAverage="0" equalAverage="0" bottom="0" percent="0" rank="0" text="" dxfId="1">
      <formula>"In Verhandlung"</formula>
    </cfRule>
    <cfRule type="cellIs" priority="4" operator="equal" aboveAverage="0" equalAverage="0" bottom="0" percent="0" rank="0" text="" dxfId="1">
      <formula>"Angebot erstellt"</formula>
    </cfRule>
    <cfRule type="cellIs" priority="5" operator="equal" aboveAverage="0" equalAverage="0" bottom="0" percent="0" rank="0" text="" dxfId="2">
      <formula>"Wiedervorlage"</formula>
    </cfRule>
    <cfRule type="cellIs" priority="6" operator="equal" aboveAverage="0" equalAverage="0" bottom="0" percent="0" rank="0" text="" dxfId="3">
      <formula>"Kein Interesse"</formula>
    </cfRule>
    <cfRule type="cellIs" priority="7" operator="equal" aboveAverage="0" equalAverage="0" bottom="0" percent="0" rank="0" text="" dxfId="3">
      <formula>"Nicht erreicht"</formula>
    </cfRule>
  </conditionalFormatting>
  <conditionalFormatting sqref="G32:G35">
    <cfRule type="cellIs" priority="8" operator="equal" aboveAverage="0" equalAverage="0" bottom="0" percent="0" rank="0" text="" dxfId="0">
      <formula>"Erledigt"</formula>
    </cfRule>
    <cfRule type="cellIs" priority="9" operator="equal" aboveAverage="0" equalAverage="0" bottom="0" percent="0" rank="0" text="" dxfId="1">
      <formula>"In Arbeit"</formula>
    </cfRule>
    <cfRule type="cellIs" priority="10" operator="equal" aboveAverage="0" equalAverage="0" bottom="0" percent="0" rank="0" text="" dxfId="2">
      <formula>"Offen"</formula>
    </cfRule>
  </conditionalFormatting>
  <conditionalFormatting sqref="F32:F35">
    <cfRule type="expression" priority="11" aboveAverage="0" equalAverage="0" bottom="0" percent="0" rank="0" text="" dxfId="4">
      <formula>AND($F32&lt;&gt;"",$F32&lt;TODAY(),$G32&lt;&gt;"Erledigt")</formula>
    </cfRule>
  </conditionalFormatting>
  <dataValidations count="5">
    <dataValidation allowBlank="true" errorStyle="stop" operator="between" showDropDown="false" showErrorMessage="false" showInputMessage="false" sqref="C9" type="list">
      <formula1>L_Besuchsart</formula1>
      <formula2>0</formula2>
    </dataValidation>
    <dataValidation allowBlank="true" errorStyle="stop" operator="between" showDropDown="false" showErrorMessage="false" showInputMessage="false" sqref="C27" type="list">
      <formula1>L_Status</formula1>
      <formula2>0</formula2>
    </dataValidation>
    <dataValidation allowBlank="true" errorStyle="stop" operator="between" showDropDown="false" showErrorMessage="false" showInputMessage="false" sqref="F9" type="list">
      <formula1>L_Bewertung</formula1>
      <formula2>0</formula2>
    </dataValidation>
    <dataValidation allowBlank="true" errorStyle="stop" operator="between" showDropDown="false" showErrorMessage="false" showInputMessage="false" sqref="C29 F29" type="list">
      <formula1>L_JaNein</formula1>
      <formula2>0</formula2>
    </dataValidation>
    <dataValidation allowBlank="true" errorStyle="stop" operator="between" showDropDown="false" showErrorMessage="false" showInputMessage="false" sqref="G32:G35" type="list">
      <formula1>L_MStatus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4A"/>
    <pageSetUpPr fitToPage="true"/>
  </sheetPr>
  <dimension ref="A1:O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5" topLeftCell="C16" activePane="bottomRight" state="frozen"/>
      <selection pane="topLeft" activeCell="A1" activeCellId="0" sqref="A1"/>
      <selection pane="topRight" activeCell="C1" activeCellId="0" sqref="C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3" min="3" style="0" width="11"/>
    <col collapsed="false" customWidth="true" hidden="false" outlineLevel="0" max="4" min="4" style="0" width="24"/>
    <col collapsed="false" customWidth="true" hidden="false" outlineLevel="0" max="5" min="5" style="0" width="13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9" min="8" style="0" width="16"/>
    <col collapsed="false" customWidth="true" hidden="false" outlineLevel="0" max="10" min="10" style="0" width="9"/>
    <col collapsed="false" customWidth="true" hidden="false" outlineLevel="0" max="11" min="11" style="0" width="14"/>
    <col collapsed="false" customWidth="true" hidden="false" outlineLevel="0" max="12" min="12" style="0" width="28"/>
    <col collapsed="false" customWidth="true" hidden="false" outlineLevel="0" max="13" min="13" style="0" width="11"/>
    <col collapsed="false" customWidth="true" hidden="false" outlineLevel="0" max="14" min="14" style="0" width="13"/>
    <col collapsed="false" customWidth="true" hidden="false" outlineLevel="0" max="15" min="15" style="0" width="2.2"/>
  </cols>
  <sheetData>
    <row r="1" customFormat="false" ht="7.5" hidden="false" customHeight="true" outlineLevel="0" collapsed="false"/>
    <row r="2" customFormat="false" ht="24" hidden="false" customHeight="true" outlineLevel="0" collapsed="false">
      <c r="A2" s="1"/>
      <c r="B2" s="2" t="s">
        <v>83</v>
      </c>
      <c r="C2" s="2"/>
      <c r="D2" s="2"/>
      <c r="E2" s="2"/>
      <c r="F2" s="2"/>
      <c r="G2" s="2"/>
      <c r="H2" s="2"/>
      <c r="I2" s="2"/>
      <c r="J2" s="3" t="s">
        <v>1</v>
      </c>
      <c r="K2" s="3"/>
      <c r="L2" s="3"/>
      <c r="M2" s="3"/>
      <c r="N2" s="3"/>
      <c r="O2" s="3"/>
    </row>
    <row r="3" customFormat="false" ht="15.7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</row>
    <row r="4" customFormat="false" ht="18" hidden="false" customHeight="true" outlineLevel="0" collapsed="false">
      <c r="A4" s="1"/>
      <c r="B4" s="4" t="s">
        <v>84</v>
      </c>
      <c r="C4" s="4"/>
      <c r="D4" s="4"/>
      <c r="E4" s="4"/>
      <c r="F4" s="4"/>
      <c r="G4" s="4"/>
      <c r="H4" s="4"/>
      <c r="I4" s="4"/>
      <c r="J4" s="5" t="s">
        <v>3</v>
      </c>
      <c r="K4" s="5"/>
      <c r="L4" s="5"/>
      <c r="M4" s="5"/>
      <c r="N4" s="5"/>
      <c r="O4" s="5"/>
    </row>
    <row r="5" customFormat="false" ht="3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customFormat="false" ht="6" hidden="false" customHeight="true" outlineLevel="0" collapsed="false"/>
    <row r="7" customFormat="false" ht="3" hidden="false" customHeight="true" outlineLevel="0" collapsed="false">
      <c r="B7" s="24"/>
      <c r="C7" s="24"/>
      <c r="D7" s="24"/>
      <c r="E7" s="25"/>
      <c r="F7" s="25"/>
      <c r="G7" s="26"/>
      <c r="H7" s="26"/>
      <c r="I7" s="24"/>
      <c r="J7" s="24"/>
      <c r="K7" s="24"/>
      <c r="L7" s="27"/>
      <c r="M7" s="27"/>
      <c r="N7" s="28"/>
      <c r="O7" s="28"/>
    </row>
    <row r="8" customFormat="false" ht="15" hidden="false" customHeight="true" outlineLevel="0" collapsed="false">
      <c r="B8" s="29" t="s">
        <v>85</v>
      </c>
      <c r="C8" s="29"/>
      <c r="D8" s="29"/>
      <c r="E8" s="29" t="s">
        <v>86</v>
      </c>
      <c r="F8" s="29"/>
      <c r="G8" s="29" t="s">
        <v>87</v>
      </c>
      <c r="H8" s="29"/>
      <c r="I8" s="29" t="s">
        <v>88</v>
      </c>
      <c r="J8" s="29"/>
      <c r="K8" s="29"/>
      <c r="L8" s="29" t="s">
        <v>89</v>
      </c>
      <c r="M8" s="29"/>
      <c r="N8" s="29" t="s">
        <v>90</v>
      </c>
      <c r="O8" s="29"/>
    </row>
    <row r="9" customFormat="false" ht="24" hidden="false" customHeight="true" outlineLevel="0" collapsed="false">
      <c r="B9" s="30" t="n">
        <f aca="false">COUNTA(C16:C29)</f>
        <v>14</v>
      </c>
      <c r="C9" s="30"/>
      <c r="D9" s="30"/>
      <c r="E9" s="31" t="n">
        <f aca="false">COUNTIF(I16:I29,"Erfolgreich")/COUNTA(I16:I29)</f>
        <v>0.214285714285714</v>
      </c>
      <c r="F9" s="31"/>
      <c r="G9" s="31" t="n">
        <f aca="false">AVERAGE(J16:J29)</f>
        <v>0.517857142857143</v>
      </c>
      <c r="H9" s="31"/>
      <c r="I9" s="32" t="n">
        <f aca="false">SUM(K16:K29)</f>
        <v>585000</v>
      </c>
      <c r="J9" s="32"/>
      <c r="K9" s="32"/>
      <c r="L9" s="30" t="n">
        <f aca="false">COUNTIF(N16:N29,"Offen")+COUNTIF(N16:N29,"In Arbeit")</f>
        <v>12</v>
      </c>
      <c r="M9" s="30"/>
      <c r="N9" s="30" t="n">
        <f aca="true">SUMPRODUCT((M16:M29&lt;&gt;"")*(M16:M29&lt;TODAY())*(N16:N29&lt;&gt;"Erledigt"))</f>
        <v>4</v>
      </c>
      <c r="O9" s="30"/>
    </row>
    <row r="10" customFormat="false" ht="12.75" hidden="false" customHeight="true" outlineLevel="0" collapsed="false">
      <c r="B10" s="33" t="s">
        <v>91</v>
      </c>
      <c r="C10" s="33"/>
      <c r="D10" s="33"/>
      <c r="E10" s="33" t="s">
        <v>92</v>
      </c>
      <c r="F10" s="33"/>
      <c r="G10" s="33" t="s">
        <v>93</v>
      </c>
      <c r="H10" s="33"/>
      <c r="I10" s="33" t="s">
        <v>94</v>
      </c>
      <c r="J10" s="33"/>
      <c r="K10" s="33"/>
      <c r="L10" s="33" t="s">
        <v>95</v>
      </c>
      <c r="M10" s="33"/>
      <c r="N10" s="33" t="s">
        <v>96</v>
      </c>
      <c r="O10" s="33"/>
    </row>
    <row r="11" customFormat="false" ht="6" hidden="false" customHeight="true" outlineLevel="0" collapsed="false"/>
    <row r="15" customFormat="false" ht="25.5" hidden="false" customHeight="true" outlineLevel="0" collapsed="false">
      <c r="B15" s="34" t="s">
        <v>63</v>
      </c>
      <c r="C15" s="34" t="s">
        <v>97</v>
      </c>
      <c r="D15" s="34" t="s">
        <v>20</v>
      </c>
      <c r="E15" s="34" t="s">
        <v>98</v>
      </c>
      <c r="F15" s="34" t="s">
        <v>32</v>
      </c>
      <c r="G15" s="34" t="s">
        <v>99</v>
      </c>
      <c r="H15" s="34" t="s">
        <v>13</v>
      </c>
      <c r="I15" s="34" t="s">
        <v>54</v>
      </c>
      <c r="J15" s="34" t="s">
        <v>100</v>
      </c>
      <c r="K15" s="34" t="s">
        <v>101</v>
      </c>
      <c r="L15" s="34" t="s">
        <v>102</v>
      </c>
      <c r="M15" s="34" t="s">
        <v>103</v>
      </c>
      <c r="N15" s="34" t="s">
        <v>104</v>
      </c>
    </row>
    <row r="16" customFormat="false" ht="15" hidden="false" customHeight="false" outlineLevel="0" collapsed="false">
      <c r="B16" s="35" t="n">
        <v>1</v>
      </c>
      <c r="C16" s="36" t="n">
        <v>46269</v>
      </c>
      <c r="D16" s="37" t="s">
        <v>21</v>
      </c>
      <c r="E16" s="38" t="s">
        <v>105</v>
      </c>
      <c r="F16" s="38" t="s">
        <v>106</v>
      </c>
      <c r="G16" s="38" t="s">
        <v>69</v>
      </c>
      <c r="H16" s="35" t="s">
        <v>14</v>
      </c>
      <c r="I16" s="35" t="s">
        <v>55</v>
      </c>
      <c r="J16" s="39" t="n">
        <v>0.6</v>
      </c>
      <c r="K16" s="40" t="n">
        <v>45000</v>
      </c>
      <c r="L16" s="37" t="s">
        <v>107</v>
      </c>
      <c r="M16" s="36" t="n">
        <v>46277</v>
      </c>
      <c r="N16" s="41" t="s">
        <v>70</v>
      </c>
    </row>
    <row r="17" customFormat="false" ht="15" hidden="false" customHeight="false" outlineLevel="0" collapsed="false">
      <c r="B17" s="17" t="n">
        <v>2</v>
      </c>
      <c r="C17" s="42" t="n">
        <v>46259</v>
      </c>
      <c r="D17" s="43" t="s">
        <v>108</v>
      </c>
      <c r="E17" s="44" t="s">
        <v>109</v>
      </c>
      <c r="F17" s="44" t="s">
        <v>110</v>
      </c>
      <c r="G17" s="44" t="s">
        <v>111</v>
      </c>
      <c r="H17" s="17" t="s">
        <v>112</v>
      </c>
      <c r="I17" s="17" t="s">
        <v>55</v>
      </c>
      <c r="J17" s="45" t="n">
        <v>0.55</v>
      </c>
      <c r="K17" s="46" t="n">
        <v>32000</v>
      </c>
      <c r="L17" s="43" t="s">
        <v>113</v>
      </c>
      <c r="M17" s="42" t="n">
        <v>46267</v>
      </c>
      <c r="N17" s="47" t="s">
        <v>72</v>
      </c>
    </row>
    <row r="18" customFormat="false" ht="15" hidden="false" customHeight="false" outlineLevel="0" collapsed="false">
      <c r="B18" s="35" t="n">
        <v>3</v>
      </c>
      <c r="C18" s="36" t="n">
        <v>46297</v>
      </c>
      <c r="D18" s="37" t="s">
        <v>114</v>
      </c>
      <c r="E18" s="38" t="s">
        <v>115</v>
      </c>
      <c r="F18" s="38" t="s">
        <v>116</v>
      </c>
      <c r="G18" s="38" t="s">
        <v>117</v>
      </c>
      <c r="H18" s="35" t="s">
        <v>118</v>
      </c>
      <c r="I18" s="35" t="s">
        <v>119</v>
      </c>
      <c r="J18" s="39" t="n">
        <v>0.85</v>
      </c>
      <c r="K18" s="40" t="n">
        <v>78000</v>
      </c>
      <c r="L18" s="37" t="s">
        <v>120</v>
      </c>
      <c r="M18" s="36" t="n">
        <v>46305</v>
      </c>
      <c r="N18" s="41" t="s">
        <v>72</v>
      </c>
    </row>
    <row r="19" customFormat="false" ht="15" hidden="false" customHeight="false" outlineLevel="0" collapsed="false">
      <c r="B19" s="17" t="n">
        <v>4</v>
      </c>
      <c r="C19" s="42" t="n">
        <v>46261</v>
      </c>
      <c r="D19" s="43" t="s">
        <v>121</v>
      </c>
      <c r="E19" s="44" t="s">
        <v>122</v>
      </c>
      <c r="F19" s="44" t="s">
        <v>123</v>
      </c>
      <c r="G19" s="44" t="s">
        <v>69</v>
      </c>
      <c r="H19" s="17" t="s">
        <v>124</v>
      </c>
      <c r="I19" s="17" t="s">
        <v>125</v>
      </c>
      <c r="J19" s="45" t="n">
        <v>0.6</v>
      </c>
      <c r="K19" s="46" t="n">
        <v>54000</v>
      </c>
      <c r="L19" s="43" t="s">
        <v>126</v>
      </c>
      <c r="M19" s="42" t="n">
        <v>46269</v>
      </c>
      <c r="N19" s="47" t="s">
        <v>72</v>
      </c>
    </row>
    <row r="20" customFormat="false" ht="15" hidden="false" customHeight="false" outlineLevel="0" collapsed="false">
      <c r="B20" s="35" t="n">
        <v>5</v>
      </c>
      <c r="C20" s="36" t="n">
        <v>46319</v>
      </c>
      <c r="D20" s="37" t="s">
        <v>127</v>
      </c>
      <c r="E20" s="38" t="s">
        <v>128</v>
      </c>
      <c r="F20" s="38" t="s">
        <v>129</v>
      </c>
      <c r="G20" s="38" t="s">
        <v>111</v>
      </c>
      <c r="H20" s="35" t="s">
        <v>14</v>
      </c>
      <c r="I20" s="35" t="s">
        <v>130</v>
      </c>
      <c r="J20" s="39" t="n">
        <v>0.05</v>
      </c>
      <c r="K20" s="40" t="n">
        <v>0</v>
      </c>
      <c r="L20" s="37" t="s">
        <v>131</v>
      </c>
      <c r="M20" s="36" t="n">
        <v>46327</v>
      </c>
      <c r="N20" s="41" t="s">
        <v>72</v>
      </c>
    </row>
    <row r="21" customFormat="false" ht="15" hidden="false" customHeight="false" outlineLevel="0" collapsed="false">
      <c r="B21" s="17" t="n">
        <v>6</v>
      </c>
      <c r="C21" s="42" t="n">
        <v>46269</v>
      </c>
      <c r="D21" s="43" t="s">
        <v>132</v>
      </c>
      <c r="E21" s="44" t="s">
        <v>133</v>
      </c>
      <c r="F21" s="44" t="s">
        <v>134</v>
      </c>
      <c r="G21" s="44" t="s">
        <v>117</v>
      </c>
      <c r="H21" s="17" t="s">
        <v>112</v>
      </c>
      <c r="I21" s="17" t="s">
        <v>55</v>
      </c>
      <c r="J21" s="45" t="n">
        <v>0.65</v>
      </c>
      <c r="K21" s="46" t="n">
        <v>120000</v>
      </c>
      <c r="L21" s="43" t="s">
        <v>135</v>
      </c>
      <c r="M21" s="42" t="n">
        <v>46277</v>
      </c>
      <c r="N21" s="47" t="s">
        <v>70</v>
      </c>
    </row>
    <row r="22" customFormat="false" ht="15" hidden="false" customHeight="false" outlineLevel="0" collapsed="false">
      <c r="B22" s="35" t="n">
        <v>7</v>
      </c>
      <c r="C22" s="36" t="n">
        <v>46246</v>
      </c>
      <c r="D22" s="37" t="s">
        <v>136</v>
      </c>
      <c r="E22" s="38" t="s">
        <v>137</v>
      </c>
      <c r="F22" s="38" t="s">
        <v>138</v>
      </c>
      <c r="G22" s="38" t="s">
        <v>69</v>
      </c>
      <c r="H22" s="35" t="s">
        <v>139</v>
      </c>
      <c r="I22" s="35" t="s">
        <v>119</v>
      </c>
      <c r="J22" s="39" t="n">
        <v>0.9</v>
      </c>
      <c r="K22" s="40" t="n">
        <v>15000</v>
      </c>
      <c r="L22" s="37" t="s">
        <v>140</v>
      </c>
      <c r="M22" s="36" t="n">
        <v>46254</v>
      </c>
      <c r="N22" s="41" t="s">
        <v>141</v>
      </c>
    </row>
    <row r="23" customFormat="false" ht="15" hidden="false" customHeight="false" outlineLevel="0" collapsed="false">
      <c r="B23" s="17" t="n">
        <v>8</v>
      </c>
      <c r="C23" s="42" t="n">
        <v>46302</v>
      </c>
      <c r="D23" s="43" t="s">
        <v>142</v>
      </c>
      <c r="E23" s="44" t="s">
        <v>143</v>
      </c>
      <c r="F23" s="44" t="s">
        <v>144</v>
      </c>
      <c r="G23" s="44" t="s">
        <v>111</v>
      </c>
      <c r="H23" s="17" t="s">
        <v>145</v>
      </c>
      <c r="I23" s="17" t="s">
        <v>146</v>
      </c>
      <c r="J23" s="45" t="n">
        <v>0.3</v>
      </c>
      <c r="K23" s="46" t="n">
        <v>9000</v>
      </c>
      <c r="L23" s="43" t="s">
        <v>147</v>
      </c>
      <c r="M23" s="42" t="n">
        <v>46310</v>
      </c>
      <c r="N23" s="47" t="s">
        <v>72</v>
      </c>
    </row>
    <row r="24" customFormat="false" ht="15" hidden="false" customHeight="false" outlineLevel="0" collapsed="false">
      <c r="B24" s="35" t="n">
        <v>9</v>
      </c>
      <c r="C24" s="36" t="n">
        <v>46255</v>
      </c>
      <c r="D24" s="37" t="s">
        <v>148</v>
      </c>
      <c r="E24" s="38" t="s">
        <v>149</v>
      </c>
      <c r="F24" s="38" t="s">
        <v>150</v>
      </c>
      <c r="G24" s="38" t="s">
        <v>117</v>
      </c>
      <c r="H24" s="35" t="s">
        <v>124</v>
      </c>
      <c r="I24" s="35" t="s">
        <v>125</v>
      </c>
      <c r="J24" s="39" t="n">
        <v>0.5</v>
      </c>
      <c r="K24" s="40" t="n">
        <v>27000</v>
      </c>
      <c r="L24" s="37" t="s">
        <v>151</v>
      </c>
      <c r="M24" s="36" t="n">
        <v>46263</v>
      </c>
      <c r="N24" s="41" t="s">
        <v>72</v>
      </c>
    </row>
    <row r="25" customFormat="false" ht="15" hidden="false" customHeight="false" outlineLevel="0" collapsed="false">
      <c r="B25" s="17" t="n">
        <v>10</v>
      </c>
      <c r="C25" s="42" t="n">
        <v>46262</v>
      </c>
      <c r="D25" s="43" t="s">
        <v>152</v>
      </c>
      <c r="E25" s="44" t="s">
        <v>153</v>
      </c>
      <c r="F25" s="44" t="s">
        <v>154</v>
      </c>
      <c r="G25" s="44" t="s">
        <v>69</v>
      </c>
      <c r="H25" s="17" t="s">
        <v>14</v>
      </c>
      <c r="I25" s="17" t="s">
        <v>155</v>
      </c>
      <c r="J25" s="45" t="n">
        <v>0</v>
      </c>
      <c r="K25" s="46" t="n">
        <v>0</v>
      </c>
      <c r="L25" s="43" t="s">
        <v>156</v>
      </c>
      <c r="M25" s="42" t="n">
        <v>46270</v>
      </c>
      <c r="N25" s="47" t="s">
        <v>72</v>
      </c>
    </row>
    <row r="26" customFormat="false" ht="15" hidden="false" customHeight="false" outlineLevel="0" collapsed="false">
      <c r="B26" s="35" t="n">
        <v>11</v>
      </c>
      <c r="C26" s="36" t="n">
        <v>46289</v>
      </c>
      <c r="D26" s="37" t="s">
        <v>157</v>
      </c>
      <c r="E26" s="38" t="s">
        <v>158</v>
      </c>
      <c r="F26" s="38" t="s">
        <v>159</v>
      </c>
      <c r="G26" s="38" t="s">
        <v>111</v>
      </c>
      <c r="H26" s="35" t="s">
        <v>118</v>
      </c>
      <c r="I26" s="35" t="s">
        <v>55</v>
      </c>
      <c r="J26" s="39" t="n">
        <v>0.75</v>
      </c>
      <c r="K26" s="40" t="n">
        <v>64000</v>
      </c>
      <c r="L26" s="37" t="s">
        <v>160</v>
      </c>
      <c r="M26" s="36" t="n">
        <v>46297</v>
      </c>
      <c r="N26" s="41" t="s">
        <v>70</v>
      </c>
    </row>
    <row r="27" customFormat="false" ht="15" hidden="false" customHeight="false" outlineLevel="0" collapsed="false">
      <c r="B27" s="17" t="n">
        <v>12</v>
      </c>
      <c r="C27" s="42" t="n">
        <v>46244</v>
      </c>
      <c r="D27" s="43" t="s">
        <v>161</v>
      </c>
      <c r="E27" s="44" t="s">
        <v>162</v>
      </c>
      <c r="F27" s="44" t="s">
        <v>163</v>
      </c>
      <c r="G27" s="44" t="s">
        <v>117</v>
      </c>
      <c r="H27" s="17" t="s">
        <v>112</v>
      </c>
      <c r="I27" s="17" t="s">
        <v>119</v>
      </c>
      <c r="J27" s="45" t="n">
        <v>0.8</v>
      </c>
      <c r="K27" s="46" t="n">
        <v>41000</v>
      </c>
      <c r="L27" s="43" t="s">
        <v>164</v>
      </c>
      <c r="M27" s="42" t="n">
        <v>46252</v>
      </c>
      <c r="N27" s="47" t="s">
        <v>141</v>
      </c>
    </row>
    <row r="28" customFormat="false" ht="15" hidden="false" customHeight="false" outlineLevel="0" collapsed="false">
      <c r="B28" s="35" t="n">
        <v>13</v>
      </c>
      <c r="C28" s="36" t="n">
        <v>46285</v>
      </c>
      <c r="D28" s="37" t="s">
        <v>165</v>
      </c>
      <c r="E28" s="38" t="s">
        <v>166</v>
      </c>
      <c r="F28" s="38" t="s">
        <v>167</v>
      </c>
      <c r="G28" s="38" t="s">
        <v>69</v>
      </c>
      <c r="H28" s="35" t="s">
        <v>124</v>
      </c>
      <c r="I28" s="35" t="s">
        <v>125</v>
      </c>
      <c r="J28" s="39" t="n">
        <v>0.45</v>
      </c>
      <c r="K28" s="40" t="n">
        <v>88000</v>
      </c>
      <c r="L28" s="37" t="s">
        <v>168</v>
      </c>
      <c r="M28" s="36" t="n">
        <v>46293</v>
      </c>
      <c r="N28" s="41" t="s">
        <v>72</v>
      </c>
    </row>
    <row r="29" customFormat="false" ht="15" hidden="false" customHeight="false" outlineLevel="0" collapsed="false">
      <c r="B29" s="48" t="n">
        <v>14</v>
      </c>
      <c r="C29" s="49" t="n">
        <v>46323</v>
      </c>
      <c r="D29" s="50" t="s">
        <v>169</v>
      </c>
      <c r="E29" s="51" t="s">
        <v>170</v>
      </c>
      <c r="F29" s="51" t="s">
        <v>171</v>
      </c>
      <c r="G29" s="51" t="s">
        <v>111</v>
      </c>
      <c r="H29" s="48" t="s">
        <v>172</v>
      </c>
      <c r="I29" s="48" t="s">
        <v>146</v>
      </c>
      <c r="J29" s="52" t="n">
        <v>0.25</v>
      </c>
      <c r="K29" s="53" t="n">
        <v>12000</v>
      </c>
      <c r="L29" s="50" t="s">
        <v>173</v>
      </c>
      <c r="M29" s="49" t="n">
        <v>46331</v>
      </c>
      <c r="N29" s="48" t="s">
        <v>72</v>
      </c>
      <c r="O29" s="54"/>
    </row>
    <row r="31" customFormat="false" ht="15" hidden="false" customHeight="false" outlineLevel="0" collapsed="false">
      <c r="B31" s="55" t="s">
        <v>174</v>
      </c>
      <c r="C31" s="55"/>
      <c r="D31" s="55"/>
      <c r="E31" s="55"/>
      <c r="F31" s="55"/>
      <c r="G31" s="55"/>
      <c r="I31" s="55" t="s">
        <v>175</v>
      </c>
      <c r="J31" s="55"/>
      <c r="K31" s="55"/>
      <c r="L31" s="55"/>
      <c r="M31" s="55"/>
      <c r="N31" s="55"/>
      <c r="O31" s="55"/>
    </row>
    <row r="32" customFormat="false" ht="15" hidden="false" customHeight="false" outlineLevel="0" collapsed="false">
      <c r="B32" s="56" t="s">
        <v>67</v>
      </c>
      <c r="C32" s="56"/>
      <c r="D32" s="56"/>
      <c r="E32" s="16" t="s">
        <v>176</v>
      </c>
      <c r="F32" s="16" t="s">
        <v>177</v>
      </c>
      <c r="G32" s="16"/>
    </row>
    <row r="33" customFormat="false" ht="15" hidden="false" customHeight="false" outlineLevel="0" collapsed="false">
      <c r="B33" s="57" t="s">
        <v>119</v>
      </c>
      <c r="C33" s="57"/>
      <c r="D33" s="57"/>
      <c r="E33" s="58" t="n">
        <f aca="false">COUNTIF($I$16:$I$29,$B33)</f>
        <v>3</v>
      </c>
      <c r="F33" s="46" t="n">
        <f aca="false">SUMIF($I$16:$I$29,$B33,$K$16:$K$29)</f>
        <v>134000</v>
      </c>
      <c r="G33" s="46"/>
    </row>
    <row r="34" customFormat="false" ht="15" hidden="false" customHeight="false" outlineLevel="0" collapsed="false">
      <c r="B34" s="59" t="s">
        <v>55</v>
      </c>
      <c r="C34" s="59"/>
      <c r="D34" s="59"/>
      <c r="E34" s="60" t="n">
        <f aca="false">COUNTIF($I$16:$I$29,$B34)</f>
        <v>4</v>
      </c>
      <c r="F34" s="61" t="n">
        <f aca="false">SUMIF($I$16:$I$29,$B34,$K$16:$K$29)</f>
        <v>261000</v>
      </c>
      <c r="G34" s="61"/>
    </row>
    <row r="35" customFormat="false" ht="15" hidden="false" customHeight="false" outlineLevel="0" collapsed="false">
      <c r="B35" s="57" t="s">
        <v>125</v>
      </c>
      <c r="C35" s="57"/>
      <c r="D35" s="57"/>
      <c r="E35" s="58" t="n">
        <f aca="false">COUNTIF($I$16:$I$29,$B35)</f>
        <v>3</v>
      </c>
      <c r="F35" s="46" t="n">
        <f aca="false">SUMIF($I$16:$I$29,$B35,$K$16:$K$29)</f>
        <v>169000</v>
      </c>
      <c r="G35" s="46"/>
    </row>
    <row r="36" customFormat="false" ht="15" hidden="false" customHeight="false" outlineLevel="0" collapsed="false">
      <c r="B36" s="59" t="s">
        <v>146</v>
      </c>
      <c r="C36" s="59"/>
      <c r="D36" s="59"/>
      <c r="E36" s="60" t="n">
        <f aca="false">COUNTIF($I$16:$I$29,$B36)</f>
        <v>2</v>
      </c>
      <c r="F36" s="61" t="n">
        <f aca="false">SUMIF($I$16:$I$29,$B36,$K$16:$K$29)</f>
        <v>21000</v>
      </c>
      <c r="G36" s="61"/>
    </row>
    <row r="37" customFormat="false" ht="15" hidden="false" customHeight="false" outlineLevel="0" collapsed="false">
      <c r="B37" s="57" t="s">
        <v>130</v>
      </c>
      <c r="C37" s="57"/>
      <c r="D37" s="57"/>
      <c r="E37" s="58" t="n">
        <f aca="false">COUNTIF($I$16:$I$29,$B37)</f>
        <v>1</v>
      </c>
      <c r="F37" s="46" t="n">
        <f aca="false">SUMIF($I$16:$I$29,$B37,$K$16:$K$29)</f>
        <v>0</v>
      </c>
      <c r="G37" s="46"/>
    </row>
    <row r="38" customFormat="false" ht="15" hidden="false" customHeight="false" outlineLevel="0" collapsed="false">
      <c r="B38" s="59" t="s">
        <v>155</v>
      </c>
      <c r="C38" s="59"/>
      <c r="D38" s="59"/>
      <c r="E38" s="60" t="n">
        <f aca="false">COUNTIF($I$16:$I$29,$B38)</f>
        <v>1</v>
      </c>
      <c r="F38" s="61" t="n">
        <f aca="false">SUMIF($I$16:$I$29,$B38,$K$16:$K$29)</f>
        <v>0</v>
      </c>
      <c r="G38" s="61"/>
    </row>
  </sheetData>
  <mergeCells count="44">
    <mergeCell ref="B2:I3"/>
    <mergeCell ref="J2:O2"/>
    <mergeCell ref="B4:I4"/>
    <mergeCell ref="J4:O4"/>
    <mergeCell ref="B7:D7"/>
    <mergeCell ref="E7:F7"/>
    <mergeCell ref="G7:H7"/>
    <mergeCell ref="I7:K7"/>
    <mergeCell ref="L7:M7"/>
    <mergeCell ref="N7:O7"/>
    <mergeCell ref="B8:D8"/>
    <mergeCell ref="E8:F8"/>
    <mergeCell ref="G8:H8"/>
    <mergeCell ref="I8:K8"/>
    <mergeCell ref="L8:M8"/>
    <mergeCell ref="N8:O8"/>
    <mergeCell ref="B9:D9"/>
    <mergeCell ref="E9:F9"/>
    <mergeCell ref="G9:H9"/>
    <mergeCell ref="I9:K9"/>
    <mergeCell ref="L9:M9"/>
    <mergeCell ref="N9:O9"/>
    <mergeCell ref="B10:D10"/>
    <mergeCell ref="E10:F10"/>
    <mergeCell ref="G10:H10"/>
    <mergeCell ref="I10:K10"/>
    <mergeCell ref="L10:M10"/>
    <mergeCell ref="N10:O10"/>
    <mergeCell ref="B31:G31"/>
    <mergeCell ref="I31:O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  <mergeCell ref="B37:D37"/>
    <mergeCell ref="F37:G37"/>
    <mergeCell ref="B38:D38"/>
    <mergeCell ref="F38:G38"/>
  </mergeCells>
  <conditionalFormatting sqref="I16:I29">
    <cfRule type="cellIs" priority="2" operator="equal" aboveAverage="0" equalAverage="0" bottom="0" percent="0" rank="0" text="" dxfId="0">
      <formula>"Erfolgreich"</formula>
    </cfRule>
    <cfRule type="cellIs" priority="3" operator="equal" aboveAverage="0" equalAverage="0" bottom="0" percent="0" rank="0" text="" dxfId="1">
      <formula>"In Verhandlung"</formula>
    </cfRule>
    <cfRule type="cellIs" priority="4" operator="equal" aboveAverage="0" equalAverage="0" bottom="0" percent="0" rank="0" text="" dxfId="1">
      <formula>"Angebot erstellt"</formula>
    </cfRule>
    <cfRule type="cellIs" priority="5" operator="equal" aboveAverage="0" equalAverage="0" bottom="0" percent="0" rank="0" text="" dxfId="2">
      <formula>"Wiedervorlage"</formula>
    </cfRule>
    <cfRule type="cellIs" priority="6" operator="equal" aboveAverage="0" equalAverage="0" bottom="0" percent="0" rank="0" text="" dxfId="3">
      <formula>"Kein Interesse"</formula>
    </cfRule>
    <cfRule type="cellIs" priority="7" operator="equal" aboveAverage="0" equalAverage="0" bottom="0" percent="0" rank="0" text="" dxfId="3">
      <formula>"Nicht erreicht"</formula>
    </cfRule>
  </conditionalFormatting>
  <conditionalFormatting sqref="N16:N29">
    <cfRule type="cellIs" priority="8" operator="equal" aboveAverage="0" equalAverage="0" bottom="0" percent="0" rank="0" text="" dxfId="0">
      <formula>"Erledigt"</formula>
    </cfRule>
    <cfRule type="cellIs" priority="9" operator="equal" aboveAverage="0" equalAverage="0" bottom="0" percent="0" rank="0" text="" dxfId="1">
      <formula>"In Arbeit"</formula>
    </cfRule>
    <cfRule type="cellIs" priority="10" operator="equal" aboveAverage="0" equalAverage="0" bottom="0" percent="0" rank="0" text="" dxfId="2">
      <formula>"Offen"</formula>
    </cfRule>
  </conditionalFormatting>
  <conditionalFormatting sqref="M16:M29">
    <cfRule type="expression" priority="11" aboveAverage="0" equalAverage="0" bottom="0" percent="0" rank="0" text="" dxfId="4">
      <formula>AND($M16&lt;&gt;"",$M16&lt;TODAY(),$N16&lt;&gt;"Erledigt")</formula>
    </cfRule>
  </conditionalFormatting>
  <dataValidations count="3">
    <dataValidation allowBlank="true" errorStyle="stop" operator="between" showDropDown="false" showErrorMessage="false" showInputMessage="false" sqref="H16:H29" type="list">
      <formula1>L_Besuchsart</formula1>
      <formula2>0</formula2>
    </dataValidation>
    <dataValidation allowBlank="true" errorStyle="stop" operator="between" showDropDown="false" showErrorMessage="false" showInputMessage="false" sqref="I16:I29" type="list">
      <formula1>L_Status</formula1>
      <formula2>0</formula2>
    </dataValidation>
    <dataValidation allowBlank="true" errorStyle="stop" operator="between" showDropDown="false" showErrorMessage="false" showInputMessage="false" sqref="N16:N29" type="list">
      <formula1>L_MStatus</formula1>
      <formula2>0</formula2>
    </dataValidation>
  </dataValidations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7C86"/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2"/>
    <col collapsed="false" customWidth="true" hidden="false" outlineLevel="0" max="9" min="5" style="0" width="19"/>
    <col collapsed="false" customWidth="true" hidden="false" outlineLevel="0" max="10" min="10" style="0" width="2.2"/>
  </cols>
  <sheetData>
    <row r="1" customFormat="false" ht="7.5" hidden="false" customHeight="true" outlineLevel="0" collapsed="false"/>
    <row r="2" customFormat="false" ht="24" hidden="false" customHeight="true" outlineLevel="0" collapsed="false">
      <c r="A2" s="1"/>
      <c r="B2" s="62" t="s">
        <v>178</v>
      </c>
      <c r="C2" s="62"/>
      <c r="D2" s="62"/>
      <c r="E2" s="62"/>
      <c r="F2" s="62"/>
      <c r="G2" s="62"/>
      <c r="H2" s="62"/>
      <c r="I2" s="62"/>
      <c r="J2" s="1"/>
    </row>
    <row r="3" customFormat="false" ht="18" hidden="false" customHeight="true" outlineLevel="0" collapsed="false">
      <c r="A3" s="1"/>
      <c r="B3" s="4" t="s">
        <v>179</v>
      </c>
      <c r="C3" s="4"/>
      <c r="D3" s="4"/>
      <c r="E3" s="4"/>
      <c r="F3" s="4"/>
      <c r="G3" s="4"/>
      <c r="H3" s="4"/>
      <c r="I3" s="4"/>
      <c r="J3" s="1"/>
    </row>
    <row r="4" customFormat="false" ht="3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6"/>
      <c r="J4" s="6"/>
    </row>
    <row r="7" customFormat="false" ht="15" hidden="false" customHeight="false" outlineLevel="0" collapsed="false">
      <c r="B7" s="63" t="s">
        <v>180</v>
      </c>
      <c r="C7" s="63"/>
    </row>
    <row r="8" customFormat="false" ht="30" hidden="false" customHeight="true" outlineLevel="0" collapsed="false">
      <c r="B8" s="64" t="s">
        <v>181</v>
      </c>
      <c r="C8" s="65" t="s">
        <v>182</v>
      </c>
    </row>
    <row r="9" customFormat="false" ht="30" hidden="false" customHeight="true" outlineLevel="0" collapsed="false">
      <c r="B9" s="64" t="s">
        <v>183</v>
      </c>
      <c r="C9" s="65" t="s">
        <v>184</v>
      </c>
    </row>
    <row r="10" customFormat="false" ht="30" hidden="false" customHeight="true" outlineLevel="0" collapsed="false">
      <c r="B10" s="64" t="s">
        <v>185</v>
      </c>
      <c r="C10" s="65" t="s">
        <v>186</v>
      </c>
    </row>
    <row r="11" customFormat="false" ht="15" hidden="false" customHeight="true" outlineLevel="0" collapsed="false">
      <c r="B11" s="64" t="s">
        <v>187</v>
      </c>
      <c r="C11" s="65" t="s">
        <v>188</v>
      </c>
    </row>
    <row r="12" customFormat="false" ht="30" hidden="false" customHeight="true" outlineLevel="0" collapsed="false">
      <c r="B12" s="64" t="s">
        <v>189</v>
      </c>
      <c r="C12" s="65" t="s">
        <v>190</v>
      </c>
    </row>
    <row r="14" customFormat="false" ht="15" hidden="false" customHeight="false" outlineLevel="0" collapsed="false">
      <c r="B14" s="63" t="s">
        <v>191</v>
      </c>
      <c r="C14" s="63"/>
    </row>
    <row r="15" customFormat="false" ht="16.5" hidden="false" customHeight="true" outlineLevel="0" collapsed="false">
      <c r="B15" s="66" t="s">
        <v>192</v>
      </c>
      <c r="C15" s="67" t="s">
        <v>193</v>
      </c>
    </row>
    <row r="16" customFormat="false" ht="16.5" hidden="false" customHeight="true" outlineLevel="0" collapsed="false">
      <c r="B16" s="68" t="s">
        <v>194</v>
      </c>
      <c r="C16" s="67" t="s">
        <v>195</v>
      </c>
    </row>
    <row r="17" customFormat="false" ht="16.5" hidden="false" customHeight="true" outlineLevel="0" collapsed="false">
      <c r="B17" s="69" t="s">
        <v>196</v>
      </c>
      <c r="C17" s="67" t="s">
        <v>197</v>
      </c>
    </row>
    <row r="18" customFormat="false" ht="16.5" hidden="false" customHeight="true" outlineLevel="0" collapsed="false">
      <c r="B18" s="70" t="s">
        <v>198</v>
      </c>
      <c r="C18" s="67" t="s">
        <v>199</v>
      </c>
    </row>
    <row r="19" customFormat="false" ht="16.5" hidden="false" customHeight="true" outlineLevel="0" collapsed="false">
      <c r="B19" s="71" t="s">
        <v>200</v>
      </c>
      <c r="C19" s="67" t="s">
        <v>201</v>
      </c>
    </row>
    <row r="20" customFormat="false" ht="16.5" hidden="false" customHeight="true" outlineLevel="0" collapsed="false">
      <c r="B20" s="72" t="s">
        <v>202</v>
      </c>
      <c r="C20" s="67" t="s">
        <v>203</v>
      </c>
    </row>
    <row r="22" customFormat="false" ht="15" hidden="false" customHeight="false" outlineLevel="0" collapsed="false">
      <c r="B22" s="63" t="s">
        <v>204</v>
      </c>
      <c r="C22" s="63"/>
    </row>
    <row r="23" customFormat="false" ht="15" hidden="false" customHeight="true" outlineLevel="0" collapsed="false">
      <c r="B23" s="64" t="s">
        <v>13</v>
      </c>
      <c r="C23" s="65" t="s">
        <v>205</v>
      </c>
    </row>
    <row r="24" customFormat="false" ht="15" hidden="false" customHeight="true" outlineLevel="0" collapsed="false">
      <c r="B24" s="64" t="s">
        <v>54</v>
      </c>
      <c r="C24" s="65" t="s">
        <v>206</v>
      </c>
    </row>
    <row r="25" customFormat="false" ht="15" hidden="false" customHeight="true" outlineLevel="0" collapsed="false">
      <c r="B25" s="64" t="s">
        <v>207</v>
      </c>
      <c r="C25" s="65" t="s">
        <v>208</v>
      </c>
    </row>
    <row r="26" customFormat="false" ht="15" hidden="false" customHeight="true" outlineLevel="0" collapsed="false">
      <c r="B26" s="64" t="s">
        <v>209</v>
      </c>
      <c r="C26" s="65" t="s">
        <v>210</v>
      </c>
    </row>
    <row r="27" customFormat="false" ht="15" hidden="false" customHeight="true" outlineLevel="0" collapsed="false">
      <c r="B27" s="64" t="s">
        <v>211</v>
      </c>
      <c r="C27" s="65" t="s">
        <v>212</v>
      </c>
    </row>
    <row r="29" customFormat="false" ht="15" hidden="false" customHeight="false" outlineLevel="0" collapsed="false">
      <c r="B29" s="63" t="s">
        <v>213</v>
      </c>
      <c r="C29" s="63"/>
    </row>
    <row r="31" customFormat="false" ht="15" hidden="false" customHeight="false" outlineLevel="0" collapsed="false">
      <c r="E31" s="73" t="s">
        <v>13</v>
      </c>
      <c r="F31" s="73" t="s">
        <v>54</v>
      </c>
      <c r="G31" s="73" t="s">
        <v>214</v>
      </c>
      <c r="H31" s="73" t="s">
        <v>215</v>
      </c>
      <c r="I31" s="73" t="s">
        <v>216</v>
      </c>
    </row>
    <row r="32" customFormat="false" ht="15" hidden="false" customHeight="false" outlineLevel="0" collapsed="false">
      <c r="E32" s="74" t="s">
        <v>14</v>
      </c>
      <c r="F32" s="74" t="s">
        <v>119</v>
      </c>
      <c r="G32" s="74" t="s">
        <v>72</v>
      </c>
      <c r="H32" s="74" t="s">
        <v>16</v>
      </c>
      <c r="I32" s="74" t="s">
        <v>60</v>
      </c>
    </row>
    <row r="33" customFormat="false" ht="15" hidden="false" customHeight="false" outlineLevel="0" collapsed="false">
      <c r="E33" s="75" t="s">
        <v>112</v>
      </c>
      <c r="F33" s="75" t="s">
        <v>55</v>
      </c>
      <c r="G33" s="75" t="s">
        <v>70</v>
      </c>
      <c r="H33" s="75" t="s">
        <v>217</v>
      </c>
      <c r="I33" s="75" t="s">
        <v>218</v>
      </c>
    </row>
    <row r="34" customFormat="false" ht="15" hidden="false" customHeight="false" outlineLevel="0" collapsed="false">
      <c r="E34" s="74" t="s">
        <v>118</v>
      </c>
      <c r="F34" s="74" t="s">
        <v>125</v>
      </c>
      <c r="G34" s="74" t="s">
        <v>141</v>
      </c>
      <c r="H34" s="74" t="s">
        <v>219</v>
      </c>
      <c r="I34" s="74"/>
    </row>
    <row r="35" customFormat="false" ht="15" hidden="false" customHeight="false" outlineLevel="0" collapsed="false">
      <c r="E35" s="75" t="s">
        <v>124</v>
      </c>
      <c r="F35" s="75" t="s">
        <v>146</v>
      </c>
      <c r="G35" s="75"/>
      <c r="H35" s="75"/>
      <c r="I35" s="75"/>
    </row>
    <row r="36" customFormat="false" ht="15" hidden="false" customHeight="false" outlineLevel="0" collapsed="false">
      <c r="E36" s="74" t="s">
        <v>139</v>
      </c>
      <c r="F36" s="74" t="s">
        <v>130</v>
      </c>
      <c r="G36" s="74"/>
      <c r="H36" s="74"/>
      <c r="I36" s="74"/>
    </row>
    <row r="37" customFormat="false" ht="15" hidden="false" customHeight="false" outlineLevel="0" collapsed="false">
      <c r="E37" s="75" t="s">
        <v>145</v>
      </c>
      <c r="F37" s="75" t="s">
        <v>155</v>
      </c>
      <c r="G37" s="75"/>
      <c r="H37" s="75"/>
      <c r="I37" s="75"/>
    </row>
    <row r="38" customFormat="false" ht="15" hidden="false" customHeight="false" outlineLevel="0" collapsed="false">
      <c r="E38" s="74" t="s">
        <v>172</v>
      </c>
      <c r="F38" s="74"/>
      <c r="G38" s="74"/>
      <c r="H38" s="74"/>
      <c r="I38" s="74"/>
    </row>
    <row r="40" customFormat="false" ht="15" hidden="false" customHeight="false" outlineLevel="0" collapsed="false">
      <c r="B40" s="76" t="s">
        <v>220</v>
      </c>
      <c r="C40" s="76"/>
    </row>
  </sheetData>
  <mergeCells count="7">
    <mergeCell ref="B2:I2"/>
    <mergeCell ref="B3:I3"/>
    <mergeCell ref="B7:C7"/>
    <mergeCell ref="B14:C14"/>
    <mergeCell ref="B22:C22"/>
    <mergeCell ref="B29:C29"/>
    <mergeCell ref="B40:C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2026-09-06T15:07:21Z</dcterms:created>
  <dc:creator>openpyxl</dc:creator>
  <dc:description/>
  <dc:language>en-US</dc:language>
  <cp:lastModifiedBy/>
  <dcterms:modified xsi:type="dcterms:W3CDTF">2026-09-06T15:07:25Z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