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atsübersicht" sheetId="1" state="visible" r:id="rId3"/>
    <sheet name="Wochenansicht" sheetId="2" state="visible" r:id="rId4"/>
    <sheet name="Jahresübersicht" sheetId="3" state="visible" r:id="rId5"/>
    <sheet name="Referenz &amp; Anleitu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<sst xmlns="http://schemas.openxmlformats.org/spreadsheetml/2006/main" count="291" uniqueCount="245">
  <si>
    <t xml:space="preserve">BLUTZUCKER-TAGEBUCH  ·  Monatliche Übersicht</t>
  </si>
  <si>
    <t xml:space="preserve">Monat / Jahr:</t>
  </si>
  <si>
    <t xml:space="preserve">Januar 2026</t>
  </si>
  <si>
    <t xml:space="preserve">Zielbereich Nüchtern (mg/dl):</t>
  </si>
  <si>
    <t xml:space="preserve">70 – 100</t>
  </si>
  <si>
    <t xml:space="preserve">Zielbereich nach Mahlzeit (mg/dl):</t>
  </si>
  <si>
    <t xml:space="preserve">&lt; 140</t>
  </si>
  <si>
    <t xml:space="preserve">Einheit: mg/dl</t>
  </si>
  <si>
    <t xml:space="preserve">Datum</t>
  </si>
  <si>
    <t xml:space="preserve">Blutzucker-Messwerte (mg/dl)</t>
  </si>
  <si>
    <t xml:space="preserve">Ø Tag</t>
  </si>
  <si>
    <t xml:space="preserve">Insulin</t>
  </si>
  <si>
    <t xml:space="preserve">Gewicht</t>
  </si>
  <si>
    <t xml:space="preserve">Bemerkungen</t>
  </si>
  <si>
    <t xml:space="preserve">#</t>
  </si>
  <si>
    <t xml:space="preserve">Tag</t>
  </si>
  <si>
    <t xml:space="preserve">Nüchtern</t>
  </si>
  <si>
    <t xml:space="preserve">Vor
Frühst.</t>
  </si>
  <si>
    <t xml:space="preserve">2h nach
Frühst.</t>
  </si>
  <si>
    <t xml:space="preserve">Vor
Mittag</t>
  </si>
  <si>
    <t xml:space="preserve">2h nach
Mittag</t>
  </si>
  <si>
    <t xml:space="preserve">Vor
Abend</t>
  </si>
  <si>
    <t xml:space="preserve">2h nach
Abend</t>
  </si>
  <si>
    <t xml:space="preserve">Vor
Schlaf</t>
  </si>
  <si>
    <t xml:space="preserve">Tages-Ø
(mg/dl)</t>
  </si>
  <si>
    <t xml:space="preserve">Insulin
(IE)</t>
  </si>
  <si>
    <t xml:space="preserve">Gewicht
(kg)</t>
  </si>
  <si>
    <t xml:space="preserve">Bemerkungen / Ereignisse</t>
  </si>
  <si>
    <t xml:space="preserve">01.01.2026</t>
  </si>
  <si>
    <t xml:space="preserve">Do</t>
  </si>
  <si>
    <t xml:space="preserve">Normaler Tag</t>
  </si>
  <si>
    <t xml:space="preserve">02.01.2026</t>
  </si>
  <si>
    <t xml:space="preserve">Fr</t>
  </si>
  <si>
    <t xml:space="preserve">03.01.2026</t>
  </si>
  <si>
    <t xml:space="preserve">Sa</t>
  </si>
  <si>
    <t xml:space="preserve">Sport – 30 Min. Spaziergang</t>
  </si>
  <si>
    <t xml:space="preserve">04.01.2026</t>
  </si>
  <si>
    <t xml:space="preserve">So</t>
  </si>
  <si>
    <t xml:space="preserve">Stress – Wert erhöht</t>
  </si>
  <si>
    <t xml:space="preserve">05.01.2026</t>
  </si>
  <si>
    <t xml:space="preserve">Mo</t>
  </si>
  <si>
    <t xml:space="preserve">06.01.2026</t>
  </si>
  <si>
    <t xml:space="preserve">Di</t>
  </si>
  <si>
    <t xml:space="preserve">Ausgewogene Mahlzeiten</t>
  </si>
  <si>
    <t xml:space="preserve">07.01.2026</t>
  </si>
  <si>
    <t xml:space="preserve">Mi</t>
  </si>
  <si>
    <t xml:space="preserve">Leichte Hypoglykämie – Saft getrunken</t>
  </si>
  <si>
    <t xml:space="preserve">08.01.2026</t>
  </si>
  <si>
    <t xml:space="preserve">09.01.2026</t>
  </si>
  <si>
    <t xml:space="preserve">Erhöhte KH-Zufuhr – Feier</t>
  </si>
  <si>
    <t xml:space="preserve">10.01.2026</t>
  </si>
  <si>
    <t xml:space="preserve">11.01.2026</t>
  </si>
  <si>
    <t xml:space="preserve">Schwimmen 45 Min.</t>
  </si>
  <si>
    <t xml:space="preserve">12.01.2026</t>
  </si>
  <si>
    <t xml:space="preserve">13.01.2026</t>
  </si>
  <si>
    <t xml:space="preserve">Arzttermin – Kontrolle ok</t>
  </si>
  <si>
    <t xml:space="preserve">14.01.2026</t>
  </si>
  <si>
    <t xml:space="preserve">15.01.2026</t>
  </si>
  <si>
    <t xml:space="preserve">Grippaler Infekt – leicht erhöht</t>
  </si>
  <si>
    <t xml:space="preserve">16.01.2026</t>
  </si>
  <si>
    <t xml:space="preserve">Erkältung – wenig Bewegung</t>
  </si>
  <si>
    <t xml:space="preserve">17.01.2026</t>
  </si>
  <si>
    <t xml:space="preserve">Weiterhin Erkältung</t>
  </si>
  <si>
    <t xml:space="preserve">18.01.2026</t>
  </si>
  <si>
    <t xml:space="preserve">Besser – mehr Flüssigkeit</t>
  </si>
  <si>
    <t xml:space="preserve">19.01.2026</t>
  </si>
  <si>
    <t xml:space="preserve">20.01.2026</t>
  </si>
  <si>
    <t xml:space="preserve">Yoga – 60 Min.</t>
  </si>
  <si>
    <t xml:space="preserve">21.01.2026</t>
  </si>
  <si>
    <t xml:space="preserve">22.01.2026</t>
  </si>
  <si>
    <t xml:space="preserve">23.01.2026</t>
  </si>
  <si>
    <t xml:space="preserve">Radfahren 1 Std.</t>
  </si>
  <si>
    <t xml:space="preserve">24.01.2026</t>
  </si>
  <si>
    <t xml:space="preserve">Familienfest – mehr KH</t>
  </si>
  <si>
    <t xml:space="preserve">25.01.2026</t>
  </si>
  <si>
    <t xml:space="preserve">26.01.2026</t>
  </si>
  <si>
    <t xml:space="preserve">27.01.2026</t>
  </si>
  <si>
    <t xml:space="preserve">Langer Spaziergang</t>
  </si>
  <si>
    <t xml:space="preserve">28.01.2026</t>
  </si>
  <si>
    <t xml:space="preserve">29.01.2026</t>
  </si>
  <si>
    <t xml:space="preserve">30.01.2026</t>
  </si>
  <si>
    <t xml:space="preserve">31.01.2026</t>
  </si>
  <si>
    <t xml:space="preserve">MONATLICHE AUSWERTUNG</t>
  </si>
  <si>
    <t xml:space="preserve">Ø Nüchtern</t>
  </si>
  <si>
    <t xml:space="preserve">Ø Vor Frühst.</t>
  </si>
  <si>
    <t xml:space="preserve">Ø 2h Frühst.</t>
  </si>
  <si>
    <t xml:space="preserve">Ø Vor Mitt.</t>
  </si>
  <si>
    <t xml:space="preserve">Ø 2h Mitt.</t>
  </si>
  <si>
    <t xml:space="preserve">Ø Vor Abend</t>
  </si>
  <si>
    <t xml:space="preserve">Ø 2h Abend</t>
  </si>
  <si>
    <t xml:space="preserve">Ø Vor Schlaf</t>
  </si>
  <si>
    <t xml:space="preserve">Ø Tages-BZ</t>
  </si>
  <si>
    <t xml:space="preserve">Ø Insulin</t>
  </si>
  <si>
    <t xml:space="preserve">Ø Gewicht</t>
  </si>
  <si>
    <t xml:space="preserve">Ø Monatswerte</t>
  </si>
  <si>
    <t xml:space="preserve">Min. / Max. Nüchtern</t>
  </si>
  <si>
    <t xml:space="preserve">Tage im Zielbereich Nüchtern (70–100 mg/dl):</t>
  </si>
  <si>
    <t xml:space="preserve">FARBSCHLÜSSEL:</t>
  </si>
  <si>
    <t xml:space="preserve">■  Normalbereich</t>
  </si>
  <si>
    <t xml:space="preserve">■  Grenzbereich</t>
  </si>
  <si>
    <t xml:space="preserve">■  Kritisch / Hyper</t>
  </si>
  <si>
    <t xml:space="preserve">■  Sa / So</t>
  </si>
  <si>
    <t xml:space="preserve">ℹ  Blau markierte Felder = Eingabezellen  |  Formelzellen bitte nicht überschreiben  |  Zielwerte ggf. mit Ihrem Arzt abstimmen</t>
  </si>
  <si>
    <t xml:space="preserve">BLUTZUCKER-TAGEBUCH  ·  Wochenübersicht</t>
  </si>
  <si>
    <t xml:space="preserve">Kalenderwoche:</t>
  </si>
  <si>
    <t xml:space="preserve">KW 1 / 2026</t>
  </si>
  <si>
    <t xml:space="preserve">Woche vom:</t>
  </si>
  <si>
    <t xml:space="preserve">01.01.2026 – 07.01.2026</t>
  </si>
  <si>
    <t xml:space="preserve">Messzeit</t>
  </si>
  <si>
    <t xml:space="preserve">Mo
01.01.</t>
  </si>
  <si>
    <t xml:space="preserve">Di
02.01.</t>
  </si>
  <si>
    <t xml:space="preserve">Mi
03.01.</t>
  </si>
  <si>
    <t xml:space="preserve">Do
04.01.</t>
  </si>
  <si>
    <t xml:space="preserve">Fr
05.01.</t>
  </si>
  <si>
    <t xml:space="preserve">Sa
06.01.</t>
  </si>
  <si>
    <t xml:space="preserve">So
07.01.</t>
  </si>
  <si>
    <t xml:space="preserve">Wochen-Ø</t>
  </si>
  <si>
    <t xml:space="preserve">Kommentar</t>
  </si>
  <si>
    <t xml:space="preserve">Vor Frühstück</t>
  </si>
  <si>
    <t xml:space="preserve">2h nach Frühstück</t>
  </si>
  <si>
    <t xml:space="preserve">Vor Mittagessen</t>
  </si>
  <si>
    <t xml:space="preserve">2h nach Mittagessen</t>
  </si>
  <si>
    <t xml:space="preserve">Vor Abendessen</t>
  </si>
  <si>
    <t xml:space="preserve">2h nach Abendessen</t>
  </si>
  <si>
    <t xml:space="preserve">Vor dem Schlafen</t>
  </si>
  <si>
    <t xml:space="preserve">Tages-Ø (mg/dl)</t>
  </si>
  <si>
    <t xml:space="preserve">Insulin (IE)</t>
  </si>
  <si>
    <t xml:space="preserve">Gewicht (kg)</t>
  </si>
  <si>
    <t xml:space="preserve">Sport</t>
  </si>
  <si>
    <t xml:space="preserve">Stress</t>
  </si>
  <si>
    <t xml:space="preserve">Hypoglykämie</t>
  </si>
  <si>
    <t xml:space="preserve">BLUTZUCKER-TAGEBUCH  ·  Jahresübersicht 2026</t>
  </si>
  <si>
    <t xml:space="preserve">Jahr:</t>
  </si>
  <si>
    <t xml:space="preserve">Zielwert HbA1c (%):</t>
  </si>
  <si>
    <t xml:space="preserve">&lt; 7,0</t>
  </si>
  <si>
    <t xml:space="preserve">HbA1c wird quartalsweise beim Arzt gemessen</t>
  </si>
  <si>
    <t xml:space="preserve">Monat</t>
  </si>
  <si>
    <t xml:space="preserve">Ø Nüchtern
(mg/dl)</t>
  </si>
  <si>
    <t xml:space="preserve">Ø nach Mahlz.
(mg/dl)</t>
  </si>
  <si>
    <t xml:space="preserve">Ø Tages-BZ
(mg/dl)</t>
  </si>
  <si>
    <t xml:space="preserve">Ø Insulin
(IE/Tag)</t>
  </si>
  <si>
    <t xml:space="preserve">Ø Gewicht
(kg)</t>
  </si>
  <si>
    <t xml:space="preserve">HbA1c
(%)</t>
  </si>
  <si>
    <t xml:space="preserve">Bemerkungen / Ziele</t>
  </si>
  <si>
    <t xml:space="preserve">Januar</t>
  </si>
  <si>
    <t xml:space="preserve">Arzttermin – Werte stabil</t>
  </si>
  <si>
    <t xml:space="preserve">Februar</t>
  </si>
  <si>
    <t xml:space="preserve">—</t>
  </si>
  <si>
    <t xml:space="preserve">März</t>
  </si>
  <si>
    <t xml:space="preserve">Mehr Bewegung im Frühling</t>
  </si>
  <si>
    <t xml:space="preserve">April</t>
  </si>
  <si>
    <t xml:space="preserve">Arzttermin – Verbesserung</t>
  </si>
  <si>
    <t xml:space="preserve">Mai</t>
  </si>
  <si>
    <t xml:space="preserve">Sport + Ernährungsanpassung</t>
  </si>
  <si>
    <t xml:space="preserve">Juni</t>
  </si>
  <si>
    <t xml:space="preserve">Sommersport – beste Werte</t>
  </si>
  <si>
    <t xml:space="preserve">Juli</t>
  </si>
  <si>
    <t xml:space="preserve">Arzttermin – Zielwert erreicht</t>
  </si>
  <si>
    <t xml:space="preserve">August</t>
  </si>
  <si>
    <t xml:space="preserve">Urlaub – höhere KH-Zufuhr</t>
  </si>
  <si>
    <t xml:space="preserve">September</t>
  </si>
  <si>
    <t xml:space="preserve">Oktober</t>
  </si>
  <si>
    <t xml:space="preserve">Arzttermin – Herbst, Stressabbau</t>
  </si>
  <si>
    <t xml:space="preserve">November</t>
  </si>
  <si>
    <t xml:space="preserve">Erkältungszeit – leicht erhöht</t>
  </si>
  <si>
    <t xml:space="preserve">Dezember</t>
  </si>
  <si>
    <t xml:space="preserve">Feiertage – Ernährung anpassen</t>
  </si>
  <si>
    <t xml:space="preserve">JAHRES-Ø</t>
  </si>
  <si>
    <t xml:space="preserve">ℹ  HbA1c-Werte (%) werden quartalsweise beim Arzt ermittelt  |  Einheit aller BZ-Werte: mg/dl  |  Formelzellen nicht überschreiben</t>
  </si>
  <si>
    <t xml:space="preserve">BLUTZUCKER-TAGEBUCH  ·  Referenzwerte &amp; Anleitung</t>
  </si>
  <si>
    <t xml:space="preserve">1.  BLUTZUCKER-NORMWERTE  (allgemeine Richtwerte)</t>
  </si>
  <si>
    <t xml:space="preserve">Messzeitpunkt</t>
  </si>
  <si>
    <t xml:space="preserve">Normal (mg/dl)</t>
  </si>
  <si>
    <t xml:space="preserve">Grenzbereich (mg/dl)</t>
  </si>
  <si>
    <t xml:space="preserve">Erhöht (mg/dl)</t>
  </si>
  <si>
    <t xml:space="preserve">Einheit</t>
  </si>
  <si>
    <t xml:space="preserve">Hinweis</t>
  </si>
  <si>
    <t xml:space="preserve">Nüchternblutzucker</t>
  </si>
  <si>
    <t xml:space="preserve">101 – 125</t>
  </si>
  <si>
    <t xml:space="preserve">≥ 126</t>
  </si>
  <si>
    <t xml:space="preserve">mg/dl</t>
  </si>
  <si>
    <t xml:space="preserve">Mind. 8 Stunden ohne Nahrung</t>
  </si>
  <si>
    <t xml:space="preserve">2h nach dem Essen</t>
  </si>
  <si>
    <t xml:space="preserve">140 – 199</t>
  </si>
  <si>
    <t xml:space="preserve">≥ 200</t>
  </si>
  <si>
    <t xml:space="preserve">2 Std. nach Beginn der Mahlzeit</t>
  </si>
  <si>
    <t xml:space="preserve">Gelegenheits-BZ</t>
  </si>
  <si>
    <t xml:space="preserve">Unabhängig von Mahlzeiten</t>
  </si>
  <si>
    <t xml:space="preserve">HbA1c-Langzeitwert</t>
  </si>
  <si>
    <t xml:space="preserve">&lt; 5,7 %</t>
  </si>
  <si>
    <t xml:space="preserve">5,7 – 6,4 %</t>
  </si>
  <si>
    <t xml:space="preserve">≥ 6,5 %</t>
  </si>
  <si>
    <t xml:space="preserve">%</t>
  </si>
  <si>
    <t xml:space="preserve">Ø der letzten 2–3 Monate</t>
  </si>
  <si>
    <t xml:space="preserve">Nüchtern (ab 65 Jahre)</t>
  </si>
  <si>
    <t xml:space="preserve">80 – 110</t>
  </si>
  <si>
    <t xml:space="preserve">111 – 130</t>
  </si>
  <si>
    <t xml:space="preserve">≥ 130</t>
  </si>
  <si>
    <t xml:space="preserve">Individuell mit Arzt abstimmen</t>
  </si>
  <si>
    <t xml:space="preserve">2.  MESSZEITEN &amp; EMPFOHLENE HÄUFIGKEIT</t>
  </si>
  <si>
    <t xml:space="preserve">Wann messen?</t>
  </si>
  <si>
    <t xml:space="preserve">Zielbereich</t>
  </si>
  <si>
    <t xml:space="preserve">Besonderheit / Hinweis</t>
  </si>
  <si>
    <t xml:space="preserve">Nüchtern (Früh)</t>
  </si>
  <si>
    <t xml:space="preserve">Vor Frühstück, mind. 8h Nahrungskarenz</t>
  </si>
  <si>
    <t xml:space="preserve">70–100 mg/dl</t>
  </si>
  <si>
    <t xml:space="preserve">Wichtigster Tagesreferenzwert</t>
  </si>
  <si>
    <t xml:space="preserve">Vor Mahlzeiten</t>
  </si>
  <si>
    <t xml:space="preserve">Kurz vor jeder Hauptmahlzeit</t>
  </si>
  <si>
    <t xml:space="preserve">80–120 mg/dl</t>
  </si>
  <si>
    <t xml:space="preserve">Bei Insulintherapie besonders relevant</t>
  </si>
  <si>
    <t xml:space="preserve">2h nach Mahlzeiten</t>
  </si>
  <si>
    <t xml:space="preserve">Genau 2 Std. nach Beginn der Mahlzeit</t>
  </si>
  <si>
    <t xml:space="preserve">&lt; 140 mg/dl</t>
  </si>
  <si>
    <t xml:space="preserve">Zeigt Wirksamkeit des Insulins</t>
  </si>
  <si>
    <t xml:space="preserve">Unmittelbar vor dem Zubettgehen</t>
  </si>
  <si>
    <t xml:space="preserve">100–140 mg/dl</t>
  </si>
  <si>
    <t xml:space="preserve">Verhindert nächtl. Hypoglykämie</t>
  </si>
  <si>
    <t xml:space="preserve">Nachts (bei Bedarf)</t>
  </si>
  <si>
    <t xml:space="preserve">Ca. 2:00–3:00 Uhr bei Risiko</t>
  </si>
  <si>
    <t xml:space="preserve">&gt; 70 mg/dl</t>
  </si>
  <si>
    <t xml:space="preserve">Nur bei Risiko für Nacht-Hypoglykämie</t>
  </si>
  <si>
    <t xml:space="preserve">Bei Sport</t>
  </si>
  <si>
    <t xml:space="preserve">Vor und nach körperl. Aktivität</t>
  </si>
  <si>
    <t xml:space="preserve">80–150 mg/dl</t>
  </si>
  <si>
    <t xml:space="preserve">Sport senkt BZ – ggf. Snack einplanen</t>
  </si>
  <si>
    <t xml:space="preserve">Bei Krankheit</t>
  </si>
  <si>
    <t xml:space="preserve">Mind. alle 4 Stunden</t>
  </si>
  <si>
    <t xml:space="preserve">Individuell</t>
  </si>
  <si>
    <t xml:space="preserve">Infekte können BZ stark beeinflussen</t>
  </si>
  <si>
    <t xml:space="preserve">3.  BEDIENUNGSANLEITUNG DIESER VORLAGE</t>
  </si>
  <si>
    <t xml:space="preserve">► Monatsübersicht</t>
  </si>
  <si>
    <t xml:space="preserve">Tragen Sie täglich Ihre Messwerte in die weißen / hellgrauen Eingabespalten (D bis K) ein. Datum und Wochentag sind vorausgefüllt. Tages-Durchschnitt und Monatswerte berechnen sich automatisch.</t>
  </si>
  <si>
    <t xml:space="preserve">► Wochenansicht</t>
  </si>
  <si>
    <t xml:space="preserve">Blatt 'Wochenansicht' bietet eine kompakte 7-Tages-Übersicht über alle Messzeiten. Tragen Sie hier alternativ detaillierte Einzelwerte ein.</t>
  </si>
  <si>
    <t xml:space="preserve">► Jahresübersicht</t>
  </si>
  <si>
    <t xml:space="preserve">Im Blatt 'Jahresübersicht' erfassen Sie monatliche Ø-Werte und quartalsweise HbA1c-Werte. Das Liniendiagramm aktualisiert sich automatisch.</t>
  </si>
  <si>
    <t xml:space="preserve">► Farbliche Rückmeldung</t>
  </si>
  <si>
    <t xml:space="preserve">Grün = Zielbereich  ·  Gelb = Grenzbereich  ·  Rot = kritischer Wert. Die bedingten Formatierungen helfen beim schnellen Erkennen auffälliger Werte.</t>
  </si>
  <si>
    <t xml:space="preserve">► Zielwerte anpassen</t>
  </si>
  <si>
    <t xml:space="preserve">Zielwerte (Zeile 4 je Blatt) können individuell angepasst werden – bitte mit Ihrem behandelnden Arzt abstimmen. Bedingte Formatierungen ggf. separat aktualisieren.</t>
  </si>
  <si>
    <t xml:space="preserve">► Neuen Monat anlegen</t>
  </si>
  <si>
    <t xml:space="preserve">Rechtsklick auf 'Monatsübersicht' → 'Kopieren/Verschieben' → Monatsnamen in Zelle D4 anpassen und Werte der neuen Periode eintragen.</t>
  </si>
  <si>
    <t xml:space="preserve">► Wichtiger Hinweis</t>
  </si>
  <si>
    <t xml:space="preserve">Diese Vorlage dient der persönlichen Übersicht und als Gesprächsgrundlage beim Arzttermin. Sie ersetzt keine medizinische Beratung oder Diagnose.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</si>
</sst>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4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10"/>
      <color rgb="FF1A2B3C"/>
      <name val="Calibri"/>
      <family val="0"/>
      <charset val="1"/>
    </font>
    <font>
      <b val="true"/>
      <sz val="14"/>
      <color rgb="FF2E7D9F"/>
      <name val="Calibri"/>
      <family val="0"/>
      <charset val="1"/>
    </font>
    <font>
      <sz val="9"/>
      <color rgb="FF1A2B3C"/>
      <name val="Calibri"/>
      <family val="0"/>
      <charset val="1"/>
    </font>
    <font>
      <b val="true"/>
      <sz val="11"/>
      <color rgb="FF1E7E34"/>
      <name val="Calibri"/>
      <family val="0"/>
      <charset val="1"/>
    </font>
    <font>
      <b val="true"/>
      <sz val="10"/>
      <color rgb="FF2E7D9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8899AA"/>
      <name val="Calibri"/>
      <family val="0"/>
      <charset val="1"/>
    </font>
    <font>
      <sz val="10"/>
      <color rgb="FF1A2B3C"/>
      <name val="Calibri"/>
      <family val="0"/>
      <charset val="1"/>
    </font>
    <font>
      <i val="true"/>
      <sz val="9"/>
      <color rgb="FF445566"/>
      <name val="Calibri"/>
      <family val="0"/>
      <charset val="1"/>
    </font>
    <font>
      <sz val="9"/>
      <color rgb="FF445566"/>
      <name val="Calibri"/>
      <family val="0"/>
      <charset val="1"/>
    </font>
    <font>
      <b val="true"/>
      <sz val="10"/>
      <color rgb="FFC0392B"/>
      <name val="Calibri"/>
      <family val="0"/>
      <charset val="1"/>
    </font>
    <font>
      <b val="true"/>
      <sz val="11"/>
      <color rgb="FF1A2B3C"/>
      <name val="Calibri"/>
      <family val="0"/>
      <charset val="1"/>
    </font>
    <font>
      <b val="true"/>
      <sz val="12"/>
      <color rgb="FF2E7D9F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2E7D9F"/>
      <name val="Calibri"/>
      <family val="0"/>
      <charset val="1"/>
    </font>
    <font>
      <b val="true"/>
      <sz val="10"/>
      <color rgb="FF721C24"/>
      <name val="Calibri"/>
      <family val="0"/>
      <charset val="1"/>
    </font>
    <font>
      <b val="true"/>
      <sz val="9"/>
      <color rgb="FF1A2B3C"/>
      <name val="Calibri"/>
      <family val="0"/>
      <charset val="1"/>
    </font>
    <font>
      <b val="true"/>
      <sz val="9"/>
      <color rgb="FF155724"/>
      <name val="Calibri"/>
      <family val="0"/>
      <charset val="1"/>
    </font>
    <font>
      <b val="true"/>
      <sz val="9"/>
      <color rgb="FF856404"/>
      <name val="Calibri"/>
      <family val="0"/>
      <charset val="1"/>
    </font>
    <font>
      <b val="true"/>
      <sz val="9"/>
      <color rgb="FF721C24"/>
      <name val="Calibri"/>
      <family val="0"/>
      <charset val="1"/>
    </font>
    <font>
      <b val="true"/>
      <sz val="9"/>
      <color rgb="FFC0392B"/>
      <name val="Calibri"/>
      <family val="0"/>
      <charset val="1"/>
    </font>
    <font>
      <i val="true"/>
      <sz val="9"/>
      <color rgb="FF6C757D"/>
      <name val="Calibri"/>
      <family val="0"/>
      <charset val="1"/>
    </font>
    <font>
      <b val="true"/>
      <sz val="13"/>
      <color rgb="FF2E7D9F"/>
      <name val="Calibri"/>
      <family val="0"/>
      <charset val="1"/>
    </font>
    <font>
      <sz val="10"/>
      <color rgb="FF6C757D"/>
      <name val="Calibri"/>
      <family val="0"/>
      <charset val="1"/>
    </font>
    <font>
      <b val="true"/>
      <sz val="10"/>
      <color rgb="FFFFD700"/>
      <name val="Calibri"/>
      <family val="0"/>
      <charset val="1"/>
    </font>
    <font>
      <sz val="11"/>
      <color rgb="FF1A2B3C"/>
      <name val="Calibri"/>
      <family val="0"/>
      <charset val="1"/>
    </font>
    <font>
      <b val="true"/>
      <sz val="12"/>
      <color rgb="FF1E7E34"/>
      <name val="Calibri"/>
      <family val="0"/>
      <charset val="1"/>
    </font>
    <font>
      <sz val="9"/>
      <color rgb="FF6C757D"/>
      <name val="Calibri"/>
      <family val="0"/>
      <charset val="1"/>
    </font>
    <font>
      <sz val="10"/>
      <color rgb="FFAABBCC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3"/>
      <color rgb="FFFFFFFF"/>
      <name val="Calibri"/>
      <family val="0"/>
      <charset val="1"/>
    </font>
    <font>
      <b val="true"/>
      <sz val="10"/>
      <color rgb="FF155724"/>
      <name val="Calibri"/>
      <family val="0"/>
      <charset val="1"/>
    </font>
    <font>
      <b val="true"/>
      <sz val="10"/>
      <color rgb="FF856404"/>
      <name val="Calibri"/>
      <family val="0"/>
      <charset val="1"/>
    </font>
    <font>
      <sz val="10"/>
      <color rgb="FF445566"/>
      <name val="Calibri"/>
      <family val="0"/>
      <charset val="1"/>
    </font>
    <font>
      <b val="true"/>
      <sz val="10"/>
      <color rgb="FF1E7E34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A2B3C"/>
        <bgColor rgb="FF003366"/>
      </patternFill>
    </fill>
    <fill>
      <patternFill patternType="solid">
        <fgColor rgb="FFE8F4F8"/>
        <bgColor rgb="FFF5F7F9"/>
      </patternFill>
    </fill>
    <fill>
      <patternFill patternType="solid">
        <fgColor rgb="FFFFFFFF"/>
        <bgColor rgb="FFF5F7F9"/>
      </patternFill>
    </fill>
    <fill>
      <patternFill patternType="solid">
        <fgColor rgb="FFD4EDDA"/>
        <bgColor rgb="FFD0E8F2"/>
      </patternFill>
    </fill>
    <fill>
      <patternFill patternType="solid">
        <fgColor rgb="FFD0E8F2"/>
        <bgColor rgb="FFD4EDDA"/>
      </patternFill>
    </fill>
    <fill>
      <patternFill patternType="solid">
        <fgColor rgb="FF2E7D9F"/>
        <bgColor rgb="FF008080"/>
      </patternFill>
    </fill>
    <fill>
      <patternFill patternType="solid">
        <fgColor rgb="FFF5F7F9"/>
        <bgColor rgb="FFE8F4F8"/>
      </patternFill>
    </fill>
    <fill>
      <patternFill patternType="solid">
        <fgColor rgb="FFFEF0ED"/>
        <bgColor rgb="FFF5F7F9"/>
      </patternFill>
    </fill>
    <fill>
      <patternFill patternType="solid">
        <fgColor rgb="FFFFF3CD"/>
        <bgColor rgb="FFFEF0ED"/>
      </patternFill>
    </fill>
    <fill>
      <patternFill patternType="solid">
        <fgColor rgb="FFF8D7DA"/>
        <bgColor rgb="FFD9D9D9"/>
      </patternFill>
    </fill>
    <fill>
      <patternFill patternType="solid">
        <fgColor rgb="FFC0392B"/>
        <bgColor rgb="FF99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DC8D4"/>
      </left>
      <right/>
      <top style="thin">
        <color rgb="FFBDC8D4"/>
      </top>
      <bottom style="thin">
        <color rgb="FFBDC8D4"/>
      </bottom>
      <diagonal/>
    </border>
    <border diagonalUp="false" diagonalDown="false">
      <left style="thin">
        <color rgb="FFBDC8D4"/>
      </left>
      <right style="thin">
        <color rgb="FFBDC8D4"/>
      </right>
      <top style="thin">
        <color rgb="FFBDC8D4"/>
      </top>
      <bottom style="thin">
        <color rgb="FFBDC8D4"/>
      </bottom>
      <diagonal/>
    </border>
    <border diagonalUp="false" diagonalDown="false">
      <left style="medium">
        <color rgb="FF2E7D9F"/>
      </left>
      <right style="medium">
        <color rgb="FF2E7D9F"/>
      </right>
      <top style="medium">
        <color rgb="FF2E7D9F"/>
      </top>
      <bottom style="medium">
        <color rgb="FF2E7D9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11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8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8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1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2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0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2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155724"/>
      </font>
      <fill>
        <patternFill>
          <bgColor rgb="FFD4EDDA"/>
        </patternFill>
      </fill>
    </dxf>
    <dxf>
      <font>
        <name val="Calibri"/>
        <charset val="1"/>
        <family val="0"/>
        <color rgb="FF856404"/>
      </font>
      <fill>
        <patternFill>
          <bgColor rgb="FFFFF3CD"/>
        </patternFill>
      </fill>
    </dxf>
    <dxf>
      <font>
        <name val="Calibri"/>
        <charset val="1"/>
        <family val="0"/>
        <b val="1"/>
        <color rgb="FF721C24"/>
      </font>
      <fill>
        <patternFill>
          <bgColor rgb="FFF8D7DA"/>
        </patternFill>
      </fill>
    </dxf>
    <dxf>
      <font>
        <name val="Calibri"/>
        <charset val="1"/>
        <family val="0"/>
        <color rgb="FF155724"/>
      </font>
      <fill>
        <patternFill>
          <bgColor rgb="FFD4ED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21C24"/>
      <rgbColor rgb="FF1E7E34"/>
      <rgbColor rgb="FF000080"/>
      <rgbColor rgb="FF856404"/>
      <rgbColor rgb="FF800080"/>
      <rgbColor rgb="FF2E7D9F"/>
      <rgbColor rgb="FFBDC8D4"/>
      <rgbColor rgb="FF878787"/>
      <rgbColor rgb="FF9999FF"/>
      <rgbColor rgb="FF993366"/>
      <rgbColor rgb="FFFFF3CD"/>
      <rgbColor rgb="FFE8F4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0E8F2"/>
      <rgbColor rgb="FFD4EDDA"/>
      <rgbColor rgb="FFFEF0ED"/>
      <rgbColor rgb="FFAABBCC"/>
      <rgbColor rgb="FFF5F7F9"/>
      <rgbColor rgb="FFCC99FF"/>
      <rgbColor rgb="FFF8D7DA"/>
      <rgbColor rgb="FF3366FF"/>
      <rgbColor rgb="FF33CCCC"/>
      <rgbColor rgb="FF99CC00"/>
      <rgbColor rgb="FFFFD700"/>
      <rgbColor rgb="FFC9A84C"/>
      <rgbColor rgb="FFFF6600"/>
      <rgbColor rgb="FF6C757D"/>
      <rgbColor rgb="FF8899AA"/>
      <rgbColor rgb="FF003366"/>
      <rgbColor rgb="FF339966"/>
      <rgbColor rgb="FF155724"/>
      <rgbColor rgb="FF333300"/>
      <rgbColor rgb="FFC0392B"/>
      <rgbColor rgb="FF993366"/>
      <rgbColor rgb="FF445566"/>
      <rgbColor rgb="FF1A2B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Ø Blutzucker-Verlauf 2026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Jahresübersicht!B5</c:f>
              <c:strCache>
                <c:ptCount val="1"/>
                <c:pt idx="0">
                  <c:v>Ø Nüchtern
(mg/dl)</c:v>
                </c:pt>
              </c:strCache>
            </c:strRef>
          </c:tx>
          <c:spPr>
            <a:solidFill>
              <a:srgbClr val="2e7d9f"/>
            </a:solidFill>
            <a:ln w="24840">
              <a:solidFill>
                <a:srgbClr val="2e7d9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Jahresübersicht!$A$6:$A$17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Jahresübersicht!$B$6:$B$17</c:f>
              <c:numCache>
                <c:formatCode>0.0</c:formatCode>
                <c:ptCount val="12"/>
                <c:pt idx="0">
                  <c:v>101.2</c:v>
                </c:pt>
                <c:pt idx="1">
                  <c:v>99.5</c:v>
                </c:pt>
                <c:pt idx="2">
                  <c:v>97.3</c:v>
                </c:pt>
                <c:pt idx="3">
                  <c:v>95.1</c:v>
                </c:pt>
                <c:pt idx="4">
                  <c:v>93.8</c:v>
                </c:pt>
                <c:pt idx="5">
                  <c:v>92.4</c:v>
                </c:pt>
                <c:pt idx="6">
                  <c:v>94</c:v>
                </c:pt>
                <c:pt idx="7">
                  <c:v>96.2</c:v>
                </c:pt>
                <c:pt idx="8">
                  <c:v>98</c:v>
                </c:pt>
                <c:pt idx="9">
                  <c:v>100.3</c:v>
                </c:pt>
                <c:pt idx="10">
                  <c:v>103.5</c:v>
                </c:pt>
                <c:pt idx="11">
                  <c:v>105.8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Jahresübersicht!C5</c:f>
              <c:strCache>
                <c:ptCount val="1"/>
                <c:pt idx="0">
                  <c:v>Ø nach Mahlz.
(mg/dl)</c:v>
                </c:pt>
              </c:strCache>
            </c:strRef>
          </c:tx>
          <c:spPr>
            <a:solidFill>
              <a:srgbClr val="c9a84c"/>
            </a:solidFill>
            <a:ln w="24840">
              <a:solidFill>
                <a:srgbClr val="c9a84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Jahresübersicht!$A$6:$A$17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Jahresübersicht!$C$6:$C$17</c:f>
              <c:numCache>
                <c:formatCode>0.0</c:formatCode>
                <c:ptCount val="12"/>
                <c:pt idx="0">
                  <c:v>143.8</c:v>
                </c:pt>
                <c:pt idx="1">
                  <c:v>141.2</c:v>
                </c:pt>
                <c:pt idx="2">
                  <c:v>139.5</c:v>
                </c:pt>
                <c:pt idx="3">
                  <c:v>137</c:v>
                </c:pt>
                <c:pt idx="4">
                  <c:v>135.4</c:v>
                </c:pt>
                <c:pt idx="5">
                  <c:v>133.2</c:v>
                </c:pt>
                <c:pt idx="6">
                  <c:v>136.1</c:v>
                </c:pt>
                <c:pt idx="7">
                  <c:v>138.5</c:v>
                </c:pt>
                <c:pt idx="8">
                  <c:v>140.2</c:v>
                </c:pt>
                <c:pt idx="9">
                  <c:v>142.7</c:v>
                </c:pt>
                <c:pt idx="10">
                  <c:v>146</c:v>
                </c:pt>
                <c:pt idx="11">
                  <c:v>148.3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Jahresübersicht!D5</c:f>
              <c:strCache>
                <c:ptCount val="1"/>
                <c:pt idx="0">
                  <c:v>Ø Tages-BZ
(mg/dl)</c:v>
                </c:pt>
              </c:strCache>
            </c:strRef>
          </c:tx>
          <c:spPr>
            <a:solidFill>
              <a:srgbClr val="1a2b3c"/>
            </a:solidFill>
            <a:ln w="24840">
              <a:solidFill>
                <a:srgbClr val="1a2b3c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Jahresübersicht!$A$6:$A$17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Jahresübersicht!$D$6:$D$17</c:f>
              <c:numCache>
                <c:formatCode>0.0</c:formatCode>
                <c:ptCount val="12"/>
                <c:pt idx="0">
                  <c:v>104.3</c:v>
                </c:pt>
                <c:pt idx="1">
                  <c:v>102.7</c:v>
                </c:pt>
                <c:pt idx="2">
                  <c:v>100.8</c:v>
                </c:pt>
                <c:pt idx="3">
                  <c:v>99.2</c:v>
                </c:pt>
                <c:pt idx="4">
                  <c:v>97.5</c:v>
                </c:pt>
                <c:pt idx="5">
                  <c:v>96.1</c:v>
                </c:pt>
                <c:pt idx="6">
                  <c:v>97.8</c:v>
                </c:pt>
                <c:pt idx="7">
                  <c:v>99.3</c:v>
                </c:pt>
                <c:pt idx="8">
                  <c:v>101.5</c:v>
                </c:pt>
                <c:pt idx="9">
                  <c:v>103.4</c:v>
                </c:pt>
                <c:pt idx="10">
                  <c:v>106.2</c:v>
                </c:pt>
                <c:pt idx="11">
                  <c:v>108.1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50034165"/>
        <c:axId val="62088035"/>
      </c:lineChart>
      <c:catAx>
        <c:axId val="5003416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088035"/>
        <c:crosses val="autoZero"/>
        <c:auto val="1"/>
        <c:lblAlgn val="ctr"/>
        <c:lblOffset val="100"/>
        <c:noMultiLvlLbl val="0"/>
      </c:catAx>
      <c:valAx>
        <c:axId val="620880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Blutzucker (mg/dl)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03416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0</xdr:rowOff>
    </xdr:from>
    <xdr:to>
      <xdr:col>7</xdr:col>
      <xdr:colOff>1716840</xdr:colOff>
      <xdr:row>42</xdr:row>
      <xdr:rowOff>119160</xdr:rowOff>
    </xdr:to>
    <xdr:graphicFrame>
      <xdr:nvGraphicFramePr>
        <xdr:cNvPr id="0" name="Chart 1"/>
        <xdr:cNvGraphicFramePr/>
      </xdr:nvGraphicFramePr>
      <xdr:xfrm>
        <a:off x="0" y="4991040"/>
        <a:ext cx="791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3" min="3" style="0" width="6"/>
    <col collapsed="false" customWidth="true" hidden="false" outlineLevel="0" max="5" min="4" style="0" width="10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1"/>
    <col collapsed="false" customWidth="true" hidden="false" outlineLevel="0" max="14" min="13" style="0" width="10"/>
    <col collapsed="false" customWidth="true" hidden="false" outlineLevel="0" max="15" min="15" style="0" width="28"/>
  </cols>
  <sheetData>
    <row r="1" customFormat="false" ht="6" hidden="false" customHeight="true" outlineLevel="0" collapsed="false"/>
    <row r="2" customFormat="false" ht="43.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6" hidden="false" customHeight="true" outlineLevel="0" collapsed="false"/>
    <row r="4" customFormat="false" ht="24" hidden="false" customHeight="true" outlineLevel="0" collapsed="false">
      <c r="A4" s="2" t="s">
        <v>1</v>
      </c>
      <c r="B4" s="2"/>
      <c r="C4" s="2"/>
      <c r="D4" s="3" t="s">
        <v>2</v>
      </c>
      <c r="E4" s="3"/>
      <c r="F4" s="4" t="s">
        <v>3</v>
      </c>
      <c r="G4" s="4"/>
      <c r="H4" s="4"/>
      <c r="I4" s="5" t="s">
        <v>4</v>
      </c>
      <c r="J4" s="4" t="s">
        <v>5</v>
      </c>
      <c r="K4" s="4"/>
      <c r="L4" s="4"/>
      <c r="M4" s="5" t="s">
        <v>6</v>
      </c>
      <c r="N4" s="6" t="s">
        <v>7</v>
      </c>
      <c r="O4" s="6"/>
    </row>
    <row r="5" customFormat="false" ht="30" hidden="false" customHeight="true" outlineLevel="0" collapsed="false">
      <c r="A5" s="7" t="s">
        <v>8</v>
      </c>
      <c r="B5" s="7"/>
      <c r="C5" s="7"/>
      <c r="D5" s="8" t="s">
        <v>9</v>
      </c>
      <c r="E5" s="8"/>
      <c r="F5" s="8"/>
      <c r="G5" s="8"/>
      <c r="H5" s="8"/>
      <c r="I5" s="8"/>
      <c r="J5" s="8"/>
      <c r="K5" s="8"/>
      <c r="L5" s="9" t="s">
        <v>10</v>
      </c>
      <c r="M5" s="9" t="s">
        <v>11</v>
      </c>
      <c r="N5" s="9" t="s">
        <v>12</v>
      </c>
      <c r="O5" s="9" t="s">
        <v>13</v>
      </c>
    </row>
    <row r="6" customFormat="false" ht="36" hidden="false" customHeight="true" outlineLevel="0" collapsed="false">
      <c r="A6" s="10" t="s">
        <v>14</v>
      </c>
      <c r="B6" s="10" t="s">
        <v>8</v>
      </c>
      <c r="C6" s="10" t="s">
        <v>15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 t="s">
        <v>21</v>
      </c>
      <c r="J6" s="10" t="s">
        <v>22</v>
      </c>
      <c r="K6" s="10" t="s">
        <v>23</v>
      </c>
      <c r="L6" s="10" t="s">
        <v>24</v>
      </c>
      <c r="M6" s="10" t="s">
        <v>25</v>
      </c>
      <c r="N6" s="10" t="s">
        <v>26</v>
      </c>
      <c r="O6" s="10" t="s">
        <v>27</v>
      </c>
    </row>
    <row r="7" customFormat="false" ht="18" hidden="false" customHeight="true" outlineLevel="0" collapsed="false">
      <c r="A7" s="11" t="n">
        <v>1</v>
      </c>
      <c r="B7" s="12" t="s">
        <v>28</v>
      </c>
      <c r="C7" s="13" t="s">
        <v>29</v>
      </c>
      <c r="D7" s="14" t="n">
        <v>98</v>
      </c>
      <c r="E7" s="14" t="n">
        <v>95</v>
      </c>
      <c r="F7" s="14" t="n">
        <v>142</v>
      </c>
      <c r="G7" s="14" t="n">
        <v>101</v>
      </c>
      <c r="H7" s="14" t="n">
        <v>138</v>
      </c>
      <c r="I7" s="14" t="n">
        <v>97</v>
      </c>
      <c r="J7" s="14" t="n">
        <v>135</v>
      </c>
      <c r="K7" s="14" t="n">
        <v>103</v>
      </c>
      <c r="L7" s="15" t="n">
        <f aca="false">ROUND(AVERAGE(D7,E7,F7,G7,H7,I7,J7,K7),1)</f>
        <v>113.6</v>
      </c>
      <c r="M7" s="16" t="n">
        <v>10</v>
      </c>
      <c r="N7" s="16" t="n">
        <v>84.2</v>
      </c>
      <c r="O7" s="17" t="s">
        <v>30</v>
      </c>
    </row>
    <row r="8" customFormat="false" ht="18" hidden="false" customHeight="true" outlineLevel="0" collapsed="false">
      <c r="A8" s="18" t="n">
        <v>2</v>
      </c>
      <c r="B8" s="19" t="s">
        <v>31</v>
      </c>
      <c r="C8" s="20" t="s">
        <v>32</v>
      </c>
      <c r="D8" s="21" t="n">
        <v>105</v>
      </c>
      <c r="E8" s="21" t="n">
        <v>102</v>
      </c>
      <c r="F8" s="21" t="n">
        <v>158</v>
      </c>
      <c r="G8" s="21" t="n">
        <v>107</v>
      </c>
      <c r="H8" s="21" t="n">
        <v>149</v>
      </c>
      <c r="I8" s="21" t="n">
        <v>103</v>
      </c>
      <c r="J8" s="21" t="n">
        <v>142</v>
      </c>
      <c r="K8" s="21" t="n">
        <v>108</v>
      </c>
      <c r="L8" s="15" t="n">
        <f aca="false">ROUND(AVERAGE(D8,E8,F8,G8,H8,I8,J8,K8),1)</f>
        <v>121.8</v>
      </c>
      <c r="M8" s="22" t="n">
        <v>10</v>
      </c>
      <c r="N8" s="22" t="n">
        <v>84</v>
      </c>
      <c r="O8" s="23"/>
    </row>
    <row r="9" customFormat="false" ht="18" hidden="false" customHeight="true" outlineLevel="0" collapsed="false">
      <c r="A9" s="11" t="n">
        <v>3</v>
      </c>
      <c r="B9" s="12" t="s">
        <v>33</v>
      </c>
      <c r="C9" s="24" t="s">
        <v>34</v>
      </c>
      <c r="D9" s="14" t="n">
        <v>92</v>
      </c>
      <c r="E9" s="14" t="n">
        <v>90</v>
      </c>
      <c r="F9" s="14" t="n">
        <v>136</v>
      </c>
      <c r="G9" s="14" t="n">
        <v>95</v>
      </c>
      <c r="H9" s="14" t="n">
        <v>132</v>
      </c>
      <c r="I9" s="14" t="n">
        <v>91</v>
      </c>
      <c r="J9" s="14" t="n">
        <v>128</v>
      </c>
      <c r="K9" s="14" t="n">
        <v>96</v>
      </c>
      <c r="L9" s="15" t="n">
        <f aca="false">ROUND(AVERAGE(D9,E9,F9,G9,H9,I9,J9,K9),1)</f>
        <v>107.5</v>
      </c>
      <c r="M9" s="16" t="n">
        <v>9.5</v>
      </c>
      <c r="N9" s="16" t="n">
        <v>84.1</v>
      </c>
      <c r="O9" s="17" t="s">
        <v>35</v>
      </c>
    </row>
    <row r="10" customFormat="false" ht="18" hidden="false" customHeight="true" outlineLevel="0" collapsed="false">
      <c r="A10" s="18" t="n">
        <v>4</v>
      </c>
      <c r="B10" s="19" t="s">
        <v>36</v>
      </c>
      <c r="C10" s="24" t="s">
        <v>37</v>
      </c>
      <c r="D10" s="21" t="n">
        <v>110</v>
      </c>
      <c r="E10" s="21" t="n">
        <v>108</v>
      </c>
      <c r="F10" s="21" t="n">
        <v>165</v>
      </c>
      <c r="G10" s="21" t="n">
        <v>112</v>
      </c>
      <c r="H10" s="21" t="n">
        <v>157</v>
      </c>
      <c r="I10" s="21" t="n">
        <v>109</v>
      </c>
      <c r="J10" s="21" t="n">
        <v>148</v>
      </c>
      <c r="K10" s="21" t="n">
        <v>114</v>
      </c>
      <c r="L10" s="15" t="n">
        <f aca="false">ROUND(AVERAGE(D10,E10,F10,G10,H10,I10,J10,K10),1)</f>
        <v>127.9</v>
      </c>
      <c r="M10" s="22" t="n">
        <v>11</v>
      </c>
      <c r="N10" s="22" t="n">
        <v>84.3</v>
      </c>
      <c r="O10" s="25" t="s">
        <v>38</v>
      </c>
    </row>
    <row r="11" customFormat="false" ht="18" hidden="false" customHeight="true" outlineLevel="0" collapsed="false">
      <c r="A11" s="11" t="n">
        <v>5</v>
      </c>
      <c r="B11" s="12" t="s">
        <v>39</v>
      </c>
      <c r="C11" s="13" t="s">
        <v>40</v>
      </c>
      <c r="D11" s="14" t="n">
        <v>103</v>
      </c>
      <c r="E11" s="14" t="n">
        <v>100</v>
      </c>
      <c r="F11" s="14" t="n">
        <v>152</v>
      </c>
      <c r="G11" s="14" t="n">
        <v>104</v>
      </c>
      <c r="H11" s="14" t="n">
        <v>145</v>
      </c>
      <c r="I11" s="14" t="n">
        <v>101</v>
      </c>
      <c r="J11" s="14" t="n">
        <v>139</v>
      </c>
      <c r="K11" s="14" t="n">
        <v>106</v>
      </c>
      <c r="L11" s="15" t="n">
        <f aca="false">ROUND(AVERAGE(D11,E11,F11,G11,H11,I11,J11,K11),1)</f>
        <v>118.8</v>
      </c>
      <c r="M11" s="16" t="n">
        <v>10</v>
      </c>
      <c r="N11" s="16" t="n">
        <v>84.1</v>
      </c>
      <c r="O11" s="26"/>
    </row>
    <row r="12" customFormat="false" ht="18" hidden="false" customHeight="true" outlineLevel="0" collapsed="false">
      <c r="A12" s="18" t="n">
        <v>6</v>
      </c>
      <c r="B12" s="19" t="s">
        <v>41</v>
      </c>
      <c r="C12" s="20" t="s">
        <v>42</v>
      </c>
      <c r="D12" s="21" t="n">
        <v>96</v>
      </c>
      <c r="E12" s="21" t="n">
        <v>94</v>
      </c>
      <c r="F12" s="21" t="n">
        <v>140</v>
      </c>
      <c r="G12" s="21" t="n">
        <v>98</v>
      </c>
      <c r="H12" s="21" t="n">
        <v>135</v>
      </c>
      <c r="I12" s="21" t="n">
        <v>94</v>
      </c>
      <c r="J12" s="21" t="n">
        <v>129</v>
      </c>
      <c r="K12" s="21" t="n">
        <v>99</v>
      </c>
      <c r="L12" s="15" t="n">
        <f aca="false">ROUND(AVERAGE(D12,E12,F12,G12,H12,I12,J12,K12),1)</f>
        <v>110.6</v>
      </c>
      <c r="M12" s="22" t="n">
        <v>9.5</v>
      </c>
      <c r="N12" s="22" t="n">
        <v>83.9</v>
      </c>
      <c r="O12" s="25" t="s">
        <v>43</v>
      </c>
    </row>
    <row r="13" customFormat="false" ht="18" hidden="false" customHeight="true" outlineLevel="0" collapsed="false">
      <c r="A13" s="11" t="n">
        <v>7</v>
      </c>
      <c r="B13" s="12" t="s">
        <v>44</v>
      </c>
      <c r="C13" s="13" t="s">
        <v>45</v>
      </c>
      <c r="D13" s="14" t="n">
        <v>88</v>
      </c>
      <c r="E13" s="14" t="n">
        <v>86</v>
      </c>
      <c r="F13" s="14" t="n">
        <v>131</v>
      </c>
      <c r="G13" s="14" t="n">
        <v>90</v>
      </c>
      <c r="H13" s="14" t="n">
        <v>126</v>
      </c>
      <c r="I13" s="14" t="n">
        <v>87</v>
      </c>
      <c r="J13" s="14" t="n">
        <v>122</v>
      </c>
      <c r="K13" s="14" t="n">
        <v>92</v>
      </c>
      <c r="L13" s="15" t="n">
        <f aca="false">ROUND(AVERAGE(D13,E13,F13,G13,H13,I13,J13,K13),1)</f>
        <v>102.8</v>
      </c>
      <c r="M13" s="16" t="n">
        <v>9</v>
      </c>
      <c r="N13" s="16" t="n">
        <v>83.8</v>
      </c>
      <c r="O13" s="17" t="s">
        <v>46</v>
      </c>
    </row>
    <row r="14" customFormat="false" ht="18" hidden="false" customHeight="true" outlineLevel="0" collapsed="false">
      <c r="A14" s="18" t="n">
        <v>8</v>
      </c>
      <c r="B14" s="19" t="s">
        <v>47</v>
      </c>
      <c r="C14" s="20" t="s">
        <v>29</v>
      </c>
      <c r="D14" s="21" t="n">
        <v>101</v>
      </c>
      <c r="E14" s="21" t="n">
        <v>99</v>
      </c>
      <c r="F14" s="21" t="n">
        <v>148</v>
      </c>
      <c r="G14" s="21" t="n">
        <v>103</v>
      </c>
      <c r="H14" s="21" t="n">
        <v>140</v>
      </c>
      <c r="I14" s="21" t="n">
        <v>100</v>
      </c>
      <c r="J14" s="21" t="n">
        <v>134</v>
      </c>
      <c r="K14" s="21" t="n">
        <v>105</v>
      </c>
      <c r="L14" s="15" t="n">
        <f aca="false">ROUND(AVERAGE(D14,E14,F14,G14,H14,I14,J14,K14),1)</f>
        <v>116.3</v>
      </c>
      <c r="M14" s="22" t="n">
        <v>10</v>
      </c>
      <c r="N14" s="22" t="n">
        <v>84</v>
      </c>
      <c r="O14" s="23"/>
    </row>
    <row r="15" customFormat="false" ht="18" hidden="false" customHeight="true" outlineLevel="0" collapsed="false">
      <c r="A15" s="11" t="n">
        <v>9</v>
      </c>
      <c r="B15" s="12" t="s">
        <v>48</v>
      </c>
      <c r="C15" s="13" t="s">
        <v>32</v>
      </c>
      <c r="D15" s="14" t="n">
        <v>115</v>
      </c>
      <c r="E15" s="14" t="n">
        <v>112</v>
      </c>
      <c r="F15" s="14" t="n">
        <v>170</v>
      </c>
      <c r="G15" s="14" t="n">
        <v>117</v>
      </c>
      <c r="H15" s="14" t="n">
        <v>161</v>
      </c>
      <c r="I15" s="14" t="n">
        <v>113</v>
      </c>
      <c r="J15" s="14" t="n">
        <v>153</v>
      </c>
      <c r="K15" s="14" t="n">
        <v>118</v>
      </c>
      <c r="L15" s="15" t="n">
        <f aca="false">ROUND(AVERAGE(D15,E15,F15,G15,H15,I15,J15,K15),1)</f>
        <v>132.4</v>
      </c>
      <c r="M15" s="16" t="n">
        <v>11.5</v>
      </c>
      <c r="N15" s="16" t="n">
        <v>84.5</v>
      </c>
      <c r="O15" s="17" t="s">
        <v>49</v>
      </c>
    </row>
    <row r="16" customFormat="false" ht="18" hidden="false" customHeight="true" outlineLevel="0" collapsed="false">
      <c r="A16" s="18" t="n">
        <v>10</v>
      </c>
      <c r="B16" s="19" t="s">
        <v>50</v>
      </c>
      <c r="C16" s="24" t="s">
        <v>34</v>
      </c>
      <c r="D16" s="21" t="n">
        <v>108</v>
      </c>
      <c r="E16" s="21" t="n">
        <v>105</v>
      </c>
      <c r="F16" s="21" t="n">
        <v>160</v>
      </c>
      <c r="G16" s="21" t="n">
        <v>110</v>
      </c>
      <c r="H16" s="21" t="n">
        <v>152</v>
      </c>
      <c r="I16" s="21" t="n">
        <v>106</v>
      </c>
      <c r="J16" s="21" t="n">
        <v>144</v>
      </c>
      <c r="K16" s="21" t="n">
        <v>111</v>
      </c>
      <c r="L16" s="15" t="n">
        <f aca="false">ROUND(AVERAGE(D16,E16,F16,G16,H16,I16,J16,K16),1)</f>
        <v>124.5</v>
      </c>
      <c r="M16" s="22" t="n">
        <v>11</v>
      </c>
      <c r="N16" s="22" t="n">
        <v>84.3</v>
      </c>
      <c r="O16" s="23"/>
    </row>
    <row r="17" customFormat="false" ht="18" hidden="false" customHeight="true" outlineLevel="0" collapsed="false">
      <c r="A17" s="11" t="n">
        <v>11</v>
      </c>
      <c r="B17" s="12" t="s">
        <v>51</v>
      </c>
      <c r="C17" s="24" t="s">
        <v>37</v>
      </c>
      <c r="D17" s="14" t="n">
        <v>94</v>
      </c>
      <c r="E17" s="14" t="n">
        <v>92</v>
      </c>
      <c r="F17" s="14" t="n">
        <v>138</v>
      </c>
      <c r="G17" s="14" t="n">
        <v>96</v>
      </c>
      <c r="H17" s="14" t="n">
        <v>133</v>
      </c>
      <c r="I17" s="14" t="n">
        <v>93</v>
      </c>
      <c r="J17" s="14" t="n">
        <v>127</v>
      </c>
      <c r="K17" s="14" t="n">
        <v>98</v>
      </c>
      <c r="L17" s="15" t="n">
        <f aca="false">ROUND(AVERAGE(D17,E17,F17,G17,H17,I17,J17,K17),1)</f>
        <v>108.9</v>
      </c>
      <c r="M17" s="16" t="n">
        <v>9.5</v>
      </c>
      <c r="N17" s="16" t="n">
        <v>84</v>
      </c>
      <c r="O17" s="17" t="s">
        <v>52</v>
      </c>
    </row>
    <row r="18" customFormat="false" ht="18" hidden="false" customHeight="true" outlineLevel="0" collapsed="false">
      <c r="A18" s="18" t="n">
        <v>12</v>
      </c>
      <c r="B18" s="19" t="s">
        <v>53</v>
      </c>
      <c r="C18" s="20" t="s">
        <v>40</v>
      </c>
      <c r="D18" s="21" t="n">
        <v>99</v>
      </c>
      <c r="E18" s="21" t="n">
        <v>97</v>
      </c>
      <c r="F18" s="21" t="n">
        <v>145</v>
      </c>
      <c r="G18" s="21" t="n">
        <v>101</v>
      </c>
      <c r="H18" s="21" t="n">
        <v>138</v>
      </c>
      <c r="I18" s="21" t="n">
        <v>98</v>
      </c>
      <c r="J18" s="21" t="n">
        <v>131</v>
      </c>
      <c r="K18" s="21" t="n">
        <v>103</v>
      </c>
      <c r="L18" s="15" t="n">
        <f aca="false">ROUND(AVERAGE(D18,E18,F18,G18,H18,I18,J18,K18),1)</f>
        <v>114</v>
      </c>
      <c r="M18" s="22" t="n">
        <v>10</v>
      </c>
      <c r="N18" s="22" t="n">
        <v>83.9</v>
      </c>
      <c r="O18" s="23"/>
    </row>
    <row r="19" customFormat="false" ht="18" hidden="false" customHeight="true" outlineLevel="0" collapsed="false">
      <c r="A19" s="11" t="n">
        <v>13</v>
      </c>
      <c r="B19" s="12" t="s">
        <v>54</v>
      </c>
      <c r="C19" s="13" t="s">
        <v>42</v>
      </c>
      <c r="D19" s="14" t="n">
        <v>107</v>
      </c>
      <c r="E19" s="14" t="n">
        <v>104</v>
      </c>
      <c r="F19" s="14" t="n">
        <v>158</v>
      </c>
      <c r="G19" s="14" t="n">
        <v>109</v>
      </c>
      <c r="H19" s="14" t="n">
        <v>150</v>
      </c>
      <c r="I19" s="14" t="n">
        <v>105</v>
      </c>
      <c r="J19" s="14" t="n">
        <v>142</v>
      </c>
      <c r="K19" s="14" t="n">
        <v>110</v>
      </c>
      <c r="L19" s="15" t="n">
        <f aca="false">ROUND(AVERAGE(D19,E19,F19,G19,H19,I19,J19,K19),1)</f>
        <v>123.1</v>
      </c>
      <c r="M19" s="16" t="n">
        <v>10.5</v>
      </c>
      <c r="N19" s="16" t="n">
        <v>84.2</v>
      </c>
      <c r="O19" s="17" t="s">
        <v>55</v>
      </c>
    </row>
    <row r="20" customFormat="false" ht="18" hidden="false" customHeight="true" outlineLevel="0" collapsed="false">
      <c r="A20" s="18" t="n">
        <v>14</v>
      </c>
      <c r="B20" s="19" t="s">
        <v>56</v>
      </c>
      <c r="C20" s="20" t="s">
        <v>45</v>
      </c>
      <c r="D20" s="21" t="n">
        <v>93</v>
      </c>
      <c r="E20" s="21" t="n">
        <v>91</v>
      </c>
      <c r="F20" s="21" t="n">
        <v>137</v>
      </c>
      <c r="G20" s="21" t="n">
        <v>95</v>
      </c>
      <c r="H20" s="21" t="n">
        <v>131</v>
      </c>
      <c r="I20" s="21" t="n">
        <v>92</v>
      </c>
      <c r="J20" s="21" t="n">
        <v>125</v>
      </c>
      <c r="K20" s="21" t="n">
        <v>97</v>
      </c>
      <c r="L20" s="15" t="n">
        <f aca="false">ROUND(AVERAGE(D20,E20,F20,G20,H20,I20,J20,K20),1)</f>
        <v>107.6</v>
      </c>
      <c r="M20" s="22" t="n">
        <v>9.5</v>
      </c>
      <c r="N20" s="22" t="n">
        <v>84</v>
      </c>
      <c r="O20" s="23"/>
    </row>
    <row r="21" customFormat="false" ht="18" hidden="false" customHeight="true" outlineLevel="0" collapsed="false">
      <c r="A21" s="11" t="n">
        <v>15</v>
      </c>
      <c r="B21" s="12" t="s">
        <v>57</v>
      </c>
      <c r="C21" s="13" t="s">
        <v>29</v>
      </c>
      <c r="D21" s="14" t="n">
        <v>102</v>
      </c>
      <c r="E21" s="14" t="n">
        <v>100</v>
      </c>
      <c r="F21" s="14" t="n">
        <v>151</v>
      </c>
      <c r="G21" s="14" t="n">
        <v>104</v>
      </c>
      <c r="H21" s="14" t="n">
        <v>144</v>
      </c>
      <c r="I21" s="14" t="n">
        <v>101</v>
      </c>
      <c r="J21" s="14" t="n">
        <v>137</v>
      </c>
      <c r="K21" s="14" t="n">
        <v>106</v>
      </c>
      <c r="L21" s="15" t="n">
        <f aca="false">ROUND(AVERAGE(D21,E21,F21,G21,H21,I21,J21,K21),1)</f>
        <v>118.1</v>
      </c>
      <c r="M21" s="16" t="n">
        <v>10</v>
      </c>
      <c r="N21" s="16" t="n">
        <v>84.1</v>
      </c>
      <c r="O21" s="17" t="s">
        <v>58</v>
      </c>
    </row>
    <row r="22" customFormat="false" ht="18" hidden="false" customHeight="true" outlineLevel="0" collapsed="false">
      <c r="A22" s="18" t="n">
        <v>16</v>
      </c>
      <c r="B22" s="19" t="s">
        <v>59</v>
      </c>
      <c r="C22" s="20" t="s">
        <v>32</v>
      </c>
      <c r="D22" s="21" t="n">
        <v>118</v>
      </c>
      <c r="E22" s="21" t="n">
        <v>115</v>
      </c>
      <c r="F22" s="21" t="n">
        <v>172</v>
      </c>
      <c r="G22" s="21" t="n">
        <v>120</v>
      </c>
      <c r="H22" s="21" t="n">
        <v>163</v>
      </c>
      <c r="I22" s="21" t="n">
        <v>116</v>
      </c>
      <c r="J22" s="21" t="n">
        <v>155</v>
      </c>
      <c r="K22" s="21" t="n">
        <v>121</v>
      </c>
      <c r="L22" s="15" t="n">
        <f aca="false">ROUND(AVERAGE(D22,E22,F22,G22,H22,I22,J22,K22),1)</f>
        <v>135</v>
      </c>
      <c r="M22" s="22" t="n">
        <v>12</v>
      </c>
      <c r="N22" s="22" t="n">
        <v>84.4</v>
      </c>
      <c r="O22" s="25" t="s">
        <v>60</v>
      </c>
    </row>
    <row r="23" customFormat="false" ht="18" hidden="false" customHeight="true" outlineLevel="0" collapsed="false">
      <c r="A23" s="11" t="n">
        <v>17</v>
      </c>
      <c r="B23" s="12" t="s">
        <v>61</v>
      </c>
      <c r="C23" s="24" t="s">
        <v>34</v>
      </c>
      <c r="D23" s="14" t="n">
        <v>114</v>
      </c>
      <c r="E23" s="14" t="n">
        <v>111</v>
      </c>
      <c r="F23" s="14" t="n">
        <v>167</v>
      </c>
      <c r="G23" s="14" t="n">
        <v>116</v>
      </c>
      <c r="H23" s="14" t="n">
        <v>158</v>
      </c>
      <c r="I23" s="14" t="n">
        <v>112</v>
      </c>
      <c r="J23" s="14" t="n">
        <v>150</v>
      </c>
      <c r="K23" s="14" t="n">
        <v>117</v>
      </c>
      <c r="L23" s="15" t="n">
        <f aca="false">ROUND(AVERAGE(D23,E23,F23,G23,H23,I23,J23,K23),1)</f>
        <v>130.6</v>
      </c>
      <c r="M23" s="16" t="n">
        <v>11.5</v>
      </c>
      <c r="N23" s="16" t="n">
        <v>84.3</v>
      </c>
      <c r="O23" s="17" t="s">
        <v>62</v>
      </c>
    </row>
    <row r="24" customFormat="false" ht="18" hidden="false" customHeight="true" outlineLevel="0" collapsed="false">
      <c r="A24" s="18" t="n">
        <v>18</v>
      </c>
      <c r="B24" s="19" t="s">
        <v>63</v>
      </c>
      <c r="C24" s="24" t="s">
        <v>37</v>
      </c>
      <c r="D24" s="21" t="n">
        <v>106</v>
      </c>
      <c r="E24" s="21" t="n">
        <v>103</v>
      </c>
      <c r="F24" s="21" t="n">
        <v>157</v>
      </c>
      <c r="G24" s="21" t="n">
        <v>108</v>
      </c>
      <c r="H24" s="21" t="n">
        <v>149</v>
      </c>
      <c r="I24" s="21" t="n">
        <v>104</v>
      </c>
      <c r="J24" s="21" t="n">
        <v>141</v>
      </c>
      <c r="K24" s="21" t="n">
        <v>109</v>
      </c>
      <c r="L24" s="15" t="n">
        <f aca="false">ROUND(AVERAGE(D24,E24,F24,G24,H24,I24,J24,K24),1)</f>
        <v>122.1</v>
      </c>
      <c r="M24" s="22" t="n">
        <v>10.5</v>
      </c>
      <c r="N24" s="22" t="n">
        <v>84.2</v>
      </c>
      <c r="O24" s="25" t="s">
        <v>64</v>
      </c>
    </row>
    <row r="25" customFormat="false" ht="18" hidden="false" customHeight="true" outlineLevel="0" collapsed="false">
      <c r="A25" s="11" t="n">
        <v>19</v>
      </c>
      <c r="B25" s="12" t="s">
        <v>65</v>
      </c>
      <c r="C25" s="13" t="s">
        <v>40</v>
      </c>
      <c r="D25" s="14" t="n">
        <v>97</v>
      </c>
      <c r="E25" s="14" t="n">
        <v>95</v>
      </c>
      <c r="F25" s="14" t="n">
        <v>142</v>
      </c>
      <c r="G25" s="14" t="n">
        <v>99</v>
      </c>
      <c r="H25" s="14" t="n">
        <v>136</v>
      </c>
      <c r="I25" s="14" t="n">
        <v>96</v>
      </c>
      <c r="J25" s="14" t="n">
        <v>130</v>
      </c>
      <c r="K25" s="14" t="n">
        <v>101</v>
      </c>
      <c r="L25" s="15" t="n">
        <f aca="false">ROUND(AVERAGE(D25,E25,F25,G25,H25,I25,J25,K25),1)</f>
        <v>112</v>
      </c>
      <c r="M25" s="16" t="n">
        <v>10</v>
      </c>
      <c r="N25" s="16" t="n">
        <v>84</v>
      </c>
      <c r="O25" s="26"/>
    </row>
    <row r="26" customFormat="false" ht="18" hidden="false" customHeight="true" outlineLevel="0" collapsed="false">
      <c r="A26" s="18" t="n">
        <v>20</v>
      </c>
      <c r="B26" s="19" t="s">
        <v>66</v>
      </c>
      <c r="C26" s="20" t="s">
        <v>42</v>
      </c>
      <c r="D26" s="21" t="n">
        <v>91</v>
      </c>
      <c r="E26" s="21" t="n">
        <v>89</v>
      </c>
      <c r="F26" s="21" t="n">
        <v>134</v>
      </c>
      <c r="G26" s="21" t="n">
        <v>93</v>
      </c>
      <c r="H26" s="21" t="n">
        <v>129</v>
      </c>
      <c r="I26" s="21" t="n">
        <v>90</v>
      </c>
      <c r="J26" s="21" t="n">
        <v>123</v>
      </c>
      <c r="K26" s="21" t="n">
        <v>95</v>
      </c>
      <c r="L26" s="15" t="n">
        <f aca="false">ROUND(AVERAGE(D26,E26,F26,G26,H26,I26,J26,K26),1)</f>
        <v>105.5</v>
      </c>
      <c r="M26" s="22" t="n">
        <v>9</v>
      </c>
      <c r="N26" s="22" t="n">
        <v>83.8</v>
      </c>
      <c r="O26" s="25" t="s">
        <v>67</v>
      </c>
    </row>
    <row r="27" customFormat="false" ht="18" hidden="false" customHeight="true" outlineLevel="0" collapsed="false">
      <c r="A27" s="11" t="n">
        <v>21</v>
      </c>
      <c r="B27" s="12" t="s">
        <v>68</v>
      </c>
      <c r="C27" s="13" t="s">
        <v>45</v>
      </c>
      <c r="D27" s="14" t="n">
        <v>100</v>
      </c>
      <c r="E27" s="14" t="n">
        <v>98</v>
      </c>
      <c r="F27" s="14" t="n">
        <v>147</v>
      </c>
      <c r="G27" s="14" t="n">
        <v>102</v>
      </c>
      <c r="H27" s="14" t="n">
        <v>140</v>
      </c>
      <c r="I27" s="14" t="n">
        <v>99</v>
      </c>
      <c r="J27" s="14" t="n">
        <v>133</v>
      </c>
      <c r="K27" s="14" t="n">
        <v>104</v>
      </c>
      <c r="L27" s="15" t="n">
        <f aca="false">ROUND(AVERAGE(D27,E27,F27,G27,H27,I27,J27,K27),1)</f>
        <v>115.4</v>
      </c>
      <c r="M27" s="16" t="n">
        <v>10</v>
      </c>
      <c r="N27" s="16" t="n">
        <v>83.9</v>
      </c>
      <c r="O27" s="26"/>
    </row>
    <row r="28" customFormat="false" ht="18" hidden="false" customHeight="true" outlineLevel="0" collapsed="false">
      <c r="A28" s="18" t="n">
        <v>22</v>
      </c>
      <c r="B28" s="19" t="s">
        <v>69</v>
      </c>
      <c r="C28" s="20" t="s">
        <v>29</v>
      </c>
      <c r="D28" s="21" t="n">
        <v>104</v>
      </c>
      <c r="E28" s="21" t="n">
        <v>101</v>
      </c>
      <c r="F28" s="21" t="n">
        <v>153</v>
      </c>
      <c r="G28" s="21" t="n">
        <v>106</v>
      </c>
      <c r="H28" s="21" t="n">
        <v>146</v>
      </c>
      <c r="I28" s="21" t="n">
        <v>102</v>
      </c>
      <c r="J28" s="21" t="n">
        <v>139</v>
      </c>
      <c r="K28" s="21" t="n">
        <v>107</v>
      </c>
      <c r="L28" s="15" t="n">
        <f aca="false">ROUND(AVERAGE(D28,E28,F28,G28,H28,I28,J28,K28),1)</f>
        <v>119.8</v>
      </c>
      <c r="M28" s="22" t="n">
        <v>10</v>
      </c>
      <c r="N28" s="22" t="n">
        <v>84.1</v>
      </c>
      <c r="O28" s="23"/>
    </row>
    <row r="29" customFormat="false" ht="18" hidden="false" customHeight="true" outlineLevel="0" collapsed="false">
      <c r="A29" s="11" t="n">
        <v>23</v>
      </c>
      <c r="B29" s="12" t="s">
        <v>70</v>
      </c>
      <c r="C29" s="13" t="s">
        <v>32</v>
      </c>
      <c r="D29" s="14" t="n">
        <v>96</v>
      </c>
      <c r="E29" s="14" t="n">
        <v>94</v>
      </c>
      <c r="F29" s="14" t="n">
        <v>141</v>
      </c>
      <c r="G29" s="14" t="n">
        <v>98</v>
      </c>
      <c r="H29" s="14" t="n">
        <v>135</v>
      </c>
      <c r="I29" s="14" t="n">
        <v>95</v>
      </c>
      <c r="J29" s="14" t="n">
        <v>129</v>
      </c>
      <c r="K29" s="14" t="n">
        <v>100</v>
      </c>
      <c r="L29" s="15" t="n">
        <f aca="false">ROUND(AVERAGE(D29,E29,F29,G29,H29,I29,J29,K29),1)</f>
        <v>111</v>
      </c>
      <c r="M29" s="16" t="n">
        <v>9.5</v>
      </c>
      <c r="N29" s="16" t="n">
        <v>83.8</v>
      </c>
      <c r="O29" s="17" t="s">
        <v>71</v>
      </c>
    </row>
    <row r="30" customFormat="false" ht="18" hidden="false" customHeight="true" outlineLevel="0" collapsed="false">
      <c r="A30" s="18" t="n">
        <v>24</v>
      </c>
      <c r="B30" s="19" t="s">
        <v>72</v>
      </c>
      <c r="C30" s="24" t="s">
        <v>34</v>
      </c>
      <c r="D30" s="21" t="n">
        <v>109</v>
      </c>
      <c r="E30" s="21" t="n">
        <v>106</v>
      </c>
      <c r="F30" s="21" t="n">
        <v>161</v>
      </c>
      <c r="G30" s="21" t="n">
        <v>111</v>
      </c>
      <c r="H30" s="21" t="n">
        <v>153</v>
      </c>
      <c r="I30" s="21" t="n">
        <v>107</v>
      </c>
      <c r="J30" s="21" t="n">
        <v>145</v>
      </c>
      <c r="K30" s="21" t="n">
        <v>112</v>
      </c>
      <c r="L30" s="15" t="n">
        <f aca="false">ROUND(AVERAGE(D30,E30,F30,G30,H30,I30,J30,K30),1)</f>
        <v>125.5</v>
      </c>
      <c r="M30" s="22" t="n">
        <v>11</v>
      </c>
      <c r="N30" s="22" t="n">
        <v>84.3</v>
      </c>
      <c r="O30" s="25" t="s">
        <v>73</v>
      </c>
    </row>
    <row r="31" customFormat="false" ht="18" hidden="false" customHeight="true" outlineLevel="0" collapsed="false">
      <c r="A31" s="11" t="n">
        <v>25</v>
      </c>
      <c r="B31" s="12" t="s">
        <v>74</v>
      </c>
      <c r="C31" s="24" t="s">
        <v>37</v>
      </c>
      <c r="D31" s="14" t="n">
        <v>113</v>
      </c>
      <c r="E31" s="14" t="n">
        <v>110</v>
      </c>
      <c r="F31" s="14" t="n">
        <v>166</v>
      </c>
      <c r="G31" s="14" t="n">
        <v>115</v>
      </c>
      <c r="H31" s="14" t="n">
        <v>157</v>
      </c>
      <c r="I31" s="14" t="n">
        <v>111</v>
      </c>
      <c r="J31" s="14" t="n">
        <v>149</v>
      </c>
      <c r="K31" s="14" t="n">
        <v>116</v>
      </c>
      <c r="L31" s="15" t="n">
        <f aca="false">ROUND(AVERAGE(D31,E31,F31,G31,H31,I31,J31,K31),1)</f>
        <v>129.6</v>
      </c>
      <c r="M31" s="16" t="n">
        <v>11.5</v>
      </c>
      <c r="N31" s="16" t="n">
        <v>84.4</v>
      </c>
      <c r="O31" s="26"/>
    </row>
    <row r="32" customFormat="false" ht="18" hidden="false" customHeight="true" outlineLevel="0" collapsed="false">
      <c r="A32" s="18" t="n">
        <v>26</v>
      </c>
      <c r="B32" s="19" t="s">
        <v>75</v>
      </c>
      <c r="C32" s="20" t="s">
        <v>40</v>
      </c>
      <c r="D32" s="21" t="n">
        <v>98</v>
      </c>
      <c r="E32" s="21" t="n">
        <v>96</v>
      </c>
      <c r="F32" s="21" t="n">
        <v>143</v>
      </c>
      <c r="G32" s="21" t="n">
        <v>100</v>
      </c>
      <c r="H32" s="21" t="n">
        <v>137</v>
      </c>
      <c r="I32" s="21" t="n">
        <v>97</v>
      </c>
      <c r="J32" s="21" t="n">
        <v>131</v>
      </c>
      <c r="K32" s="21" t="n">
        <v>102</v>
      </c>
      <c r="L32" s="15" t="n">
        <f aca="false">ROUND(AVERAGE(D32,E32,F32,G32,H32,I32,J32,K32),1)</f>
        <v>113</v>
      </c>
      <c r="M32" s="22" t="n">
        <v>10</v>
      </c>
      <c r="N32" s="22" t="n">
        <v>84</v>
      </c>
      <c r="O32" s="23"/>
    </row>
    <row r="33" customFormat="false" ht="18" hidden="false" customHeight="true" outlineLevel="0" collapsed="false">
      <c r="A33" s="11" t="n">
        <v>27</v>
      </c>
      <c r="B33" s="12" t="s">
        <v>76</v>
      </c>
      <c r="C33" s="13" t="s">
        <v>42</v>
      </c>
      <c r="D33" s="14" t="n">
        <v>90</v>
      </c>
      <c r="E33" s="14" t="n">
        <v>88</v>
      </c>
      <c r="F33" s="14" t="n">
        <v>133</v>
      </c>
      <c r="G33" s="14" t="n">
        <v>92</v>
      </c>
      <c r="H33" s="14" t="n">
        <v>128</v>
      </c>
      <c r="I33" s="14" t="n">
        <v>89</v>
      </c>
      <c r="J33" s="14" t="n">
        <v>122</v>
      </c>
      <c r="K33" s="14" t="n">
        <v>94</v>
      </c>
      <c r="L33" s="15" t="n">
        <f aca="false">ROUND(AVERAGE(D33,E33,F33,G33,H33,I33,J33,K33),1)</f>
        <v>104.5</v>
      </c>
      <c r="M33" s="16" t="n">
        <v>9</v>
      </c>
      <c r="N33" s="16" t="n">
        <v>83.7</v>
      </c>
      <c r="O33" s="17" t="s">
        <v>77</v>
      </c>
    </row>
    <row r="34" customFormat="false" ht="18" hidden="false" customHeight="true" outlineLevel="0" collapsed="false">
      <c r="A34" s="18" t="n">
        <v>28</v>
      </c>
      <c r="B34" s="19" t="s">
        <v>78</v>
      </c>
      <c r="C34" s="20" t="s">
        <v>45</v>
      </c>
      <c r="D34" s="21" t="n">
        <v>103</v>
      </c>
      <c r="E34" s="21" t="n">
        <v>101</v>
      </c>
      <c r="F34" s="21" t="n">
        <v>152</v>
      </c>
      <c r="G34" s="21" t="n">
        <v>105</v>
      </c>
      <c r="H34" s="21" t="n">
        <v>145</v>
      </c>
      <c r="I34" s="21" t="n">
        <v>102</v>
      </c>
      <c r="J34" s="21" t="n">
        <v>138</v>
      </c>
      <c r="K34" s="21" t="n">
        <v>107</v>
      </c>
      <c r="L34" s="15" t="n">
        <f aca="false">ROUND(AVERAGE(D34,E34,F34,G34,H34,I34,J34,K34),1)</f>
        <v>119.1</v>
      </c>
      <c r="M34" s="22" t="n">
        <v>10</v>
      </c>
      <c r="N34" s="22" t="n">
        <v>83.9</v>
      </c>
      <c r="O34" s="23"/>
    </row>
    <row r="35" customFormat="false" ht="18" hidden="false" customHeight="true" outlineLevel="0" collapsed="false">
      <c r="A35" s="11" t="n">
        <v>29</v>
      </c>
      <c r="B35" s="12" t="s">
        <v>79</v>
      </c>
      <c r="C35" s="13" t="s">
        <v>29</v>
      </c>
      <c r="D35" s="14" t="n">
        <v>99</v>
      </c>
      <c r="E35" s="14" t="n">
        <v>97</v>
      </c>
      <c r="F35" s="14" t="n">
        <v>146</v>
      </c>
      <c r="G35" s="14" t="n">
        <v>101</v>
      </c>
      <c r="H35" s="14" t="n">
        <v>139</v>
      </c>
      <c r="I35" s="14" t="n">
        <v>98</v>
      </c>
      <c r="J35" s="14" t="n">
        <v>133</v>
      </c>
      <c r="K35" s="14" t="n">
        <v>103</v>
      </c>
      <c r="L35" s="15" t="n">
        <f aca="false">ROUND(AVERAGE(D35,E35,F35,G35,H35,I35,J35,K35),1)</f>
        <v>114.5</v>
      </c>
      <c r="M35" s="16" t="n">
        <v>10</v>
      </c>
      <c r="N35" s="16" t="n">
        <v>84</v>
      </c>
      <c r="O35" s="26"/>
    </row>
    <row r="36" customFormat="false" ht="18" hidden="false" customHeight="true" outlineLevel="0" collapsed="false">
      <c r="A36" s="18" t="n">
        <v>30</v>
      </c>
      <c r="B36" s="19" t="s">
        <v>80</v>
      </c>
      <c r="C36" s="20" t="s">
        <v>32</v>
      </c>
      <c r="D36" s="21" t="n">
        <v>95</v>
      </c>
      <c r="E36" s="21" t="n">
        <v>93</v>
      </c>
      <c r="F36" s="21" t="n">
        <v>140</v>
      </c>
      <c r="G36" s="21" t="n">
        <v>97</v>
      </c>
      <c r="H36" s="21" t="n">
        <v>134</v>
      </c>
      <c r="I36" s="21" t="n">
        <v>94</v>
      </c>
      <c r="J36" s="21" t="n">
        <v>128</v>
      </c>
      <c r="K36" s="21" t="n">
        <v>99</v>
      </c>
      <c r="L36" s="15" t="n">
        <f aca="false">ROUND(AVERAGE(D36,E36,F36,G36,H36,I36,J36,K36),1)</f>
        <v>110</v>
      </c>
      <c r="M36" s="22" t="n">
        <v>9.5</v>
      </c>
      <c r="N36" s="22" t="n">
        <v>83.8</v>
      </c>
      <c r="O36" s="23"/>
    </row>
    <row r="37" customFormat="false" ht="18" hidden="false" customHeight="true" outlineLevel="0" collapsed="false">
      <c r="A37" s="11" t="n">
        <v>31</v>
      </c>
      <c r="B37" s="12" t="s">
        <v>81</v>
      </c>
      <c r="C37" s="24" t="s">
        <v>34</v>
      </c>
      <c r="D37" s="14" t="n">
        <v>101</v>
      </c>
      <c r="E37" s="14" t="n">
        <v>99</v>
      </c>
      <c r="F37" s="14" t="n">
        <v>149</v>
      </c>
      <c r="G37" s="14" t="n">
        <v>103</v>
      </c>
      <c r="H37" s="14" t="n">
        <v>143</v>
      </c>
      <c r="I37" s="14" t="n">
        <v>100</v>
      </c>
      <c r="J37" s="14" t="n">
        <v>136</v>
      </c>
      <c r="K37" s="14" t="n">
        <v>105</v>
      </c>
      <c r="L37" s="15" t="n">
        <f aca="false">ROUND(AVERAGE(D37,E37,F37,G37,H37,I37,J37,K37),1)</f>
        <v>117</v>
      </c>
      <c r="M37" s="16" t="n">
        <v>10</v>
      </c>
      <c r="N37" s="16" t="n">
        <v>84</v>
      </c>
      <c r="O37" s="26"/>
    </row>
    <row r="39" customFormat="false" ht="21.75" hidden="false" customHeight="true" outlineLevel="0" collapsed="false">
      <c r="A39" s="7" t="s">
        <v>82</v>
      </c>
      <c r="B39" s="7"/>
      <c r="C39" s="7"/>
      <c r="D39" s="27" t="s">
        <v>83</v>
      </c>
      <c r="E39" s="27" t="s">
        <v>84</v>
      </c>
      <c r="F39" s="27" t="s">
        <v>85</v>
      </c>
      <c r="G39" s="27" t="s">
        <v>86</v>
      </c>
      <c r="H39" s="27" t="s">
        <v>87</v>
      </c>
      <c r="I39" s="27" t="s">
        <v>88</v>
      </c>
      <c r="J39" s="27" t="s">
        <v>89</v>
      </c>
      <c r="K39" s="27" t="s">
        <v>90</v>
      </c>
      <c r="L39" s="27" t="s">
        <v>91</v>
      </c>
      <c r="M39" s="27" t="s">
        <v>92</v>
      </c>
      <c r="N39" s="27" t="s">
        <v>93</v>
      </c>
      <c r="O39" s="27"/>
    </row>
    <row r="40" customFormat="false" ht="21.75" hidden="false" customHeight="true" outlineLevel="0" collapsed="false">
      <c r="A40" s="28" t="s">
        <v>94</v>
      </c>
      <c r="B40" s="28"/>
      <c r="C40" s="28"/>
      <c r="D40" s="29" t="n">
        <f aca="false">ROUND(AVERAGE(D7:D37),1)</f>
        <v>101.5</v>
      </c>
      <c r="E40" s="29" t="n">
        <f aca="false">ROUND(AVERAGE(E7:E37),1)</f>
        <v>99.1</v>
      </c>
      <c r="F40" s="29" t="n">
        <f aca="false">ROUND(AVERAGE(F7:F37),1)</f>
        <v>149.5</v>
      </c>
      <c r="G40" s="29" t="n">
        <f aca="false">ROUND(AVERAGE(G7:G37),1)</f>
        <v>103.5</v>
      </c>
      <c r="H40" s="29" t="n">
        <f aca="false">ROUND(AVERAGE(H7:H37),1)</f>
        <v>142.7</v>
      </c>
      <c r="I40" s="29" t="n">
        <f aca="false">ROUND(AVERAGE(I7:I37),1)</f>
        <v>100.1</v>
      </c>
      <c r="J40" s="29" t="n">
        <f aca="false">ROUND(AVERAGE(J7:J37),1)</f>
        <v>136.1</v>
      </c>
      <c r="K40" s="29" t="n">
        <f aca="false">ROUND(AVERAGE(K7:K37),1)</f>
        <v>105.1</v>
      </c>
      <c r="L40" s="30" t="n">
        <f aca="false">ROUND(AVERAGE(L7:L37),1)</f>
        <v>117.2</v>
      </c>
      <c r="M40" s="31" t="n">
        <f aca="false">ROUND(AVERAGE(M7:M37),1)</f>
        <v>10.1</v>
      </c>
      <c r="N40" s="31" t="n">
        <f aca="false">ROUND(AVERAGE(N7:N37),1)</f>
        <v>84.1</v>
      </c>
      <c r="O40" s="32" t="str">
        <f aca="false">_xlfn.CONCAT("Geschätzter HbA1c: ",ROUND((AVERAGE(L7:L37)+46.7)/28.7,1)," %")</f>
        <v>Geschätzter HbA1c: 5.7 %</v>
      </c>
    </row>
    <row r="41" customFormat="false" ht="19.5" hidden="false" customHeight="true" outlineLevel="0" collapsed="false">
      <c r="A41" s="28" t="s">
        <v>95</v>
      </c>
      <c r="B41" s="28"/>
      <c r="C41" s="28"/>
      <c r="D41" s="33" t="str">
        <f aca="false">MIN(D7:D37)&amp;" / "&amp;MAX(D7:D37)</f>
        <v>88 / 118</v>
      </c>
      <c r="E41" s="34" t="s">
        <v>96</v>
      </c>
      <c r="F41" s="34"/>
      <c r="G41" s="34"/>
      <c r="H41" s="34"/>
      <c r="I41" s="34"/>
      <c r="J41" s="35" t="str">
        <f aca="false">_xlfn.CONCAT(COUNTIFS(D7:D37,"&gt;=70",D7:D37,"&lt;=100")," von 31 Tagen")</f>
        <v>15 von 31 Tagen</v>
      </c>
      <c r="K41" s="35"/>
      <c r="L41" s="36" t="str">
        <f aca="false">_xlfn.CONCAT("Tage mit Hypoglykämie (&lt;70 mg/dl): ",COUNTIF(D7:D37,"&lt;70"))</f>
        <v>Tage mit Hypoglykämie (&lt;70 mg/dl): 0</v>
      </c>
      <c r="M41" s="36"/>
      <c r="N41" s="36"/>
      <c r="O41" s="36"/>
    </row>
    <row r="43" customFormat="false" ht="18" hidden="false" customHeight="true" outlineLevel="0" collapsed="false">
      <c r="A43" s="37" t="s">
        <v>97</v>
      </c>
      <c r="B43" s="37"/>
      <c r="C43" s="38" t="s">
        <v>98</v>
      </c>
      <c r="D43" s="38"/>
      <c r="E43" s="38"/>
      <c r="F43" s="39" t="s">
        <v>99</v>
      </c>
      <c r="G43" s="39"/>
      <c r="H43" s="39"/>
      <c r="I43" s="40" t="s">
        <v>100</v>
      </c>
      <c r="J43" s="40"/>
      <c r="K43" s="40"/>
      <c r="L43" s="41" t="s">
        <v>101</v>
      </c>
      <c r="M43" s="41"/>
      <c r="N43" s="41"/>
    </row>
    <row r="44" customFormat="false" ht="15.75" hidden="false" customHeight="true" outlineLevel="0" collapsed="false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</row>
  </sheetData>
  <mergeCells count="20">
    <mergeCell ref="A2:O2"/>
    <mergeCell ref="A4:C4"/>
    <mergeCell ref="D4:E4"/>
    <mergeCell ref="F4:H4"/>
    <mergeCell ref="J4:L4"/>
    <mergeCell ref="N4:O4"/>
    <mergeCell ref="A5:C5"/>
    <mergeCell ref="D5:K5"/>
    <mergeCell ref="A39:C39"/>
    <mergeCell ref="A40:C40"/>
    <mergeCell ref="A41:C41"/>
    <mergeCell ref="E41:I41"/>
    <mergeCell ref="J41:K41"/>
    <mergeCell ref="L41:O41"/>
    <mergeCell ref="A43:B43"/>
    <mergeCell ref="C43:E43"/>
    <mergeCell ref="F43:H43"/>
    <mergeCell ref="I43:K43"/>
    <mergeCell ref="L43:N43"/>
    <mergeCell ref="A44:O44"/>
  </mergeCells>
  <conditionalFormatting sqref="D7:D37">
    <cfRule type="cellIs" priority="2" operator="between" aboveAverage="0" equalAverage="0" bottom="0" percent="0" rank="0" text="" dxfId="0">
      <formula>70</formula>
      <formula>100</formula>
    </cfRule>
    <cfRule type="cellIs" priority="3" operator="between" aboveAverage="0" equalAverage="0" bottom="0" percent="0" rank="0" text="" dxfId="1">
      <formula>101</formula>
      <formula>125</formula>
    </cfRule>
    <cfRule type="cellIs" priority="4" operator="greaterThan" aboveAverage="0" equalAverage="0" bottom="0" percent="0" rank="0" text="" dxfId="2">
      <formula>125</formula>
    </cfRule>
    <cfRule type="cellIs" priority="5" operator="lessThan" aboveAverage="0" equalAverage="0" bottom="0" percent="0" rank="0" text="" dxfId="2">
      <formula>70</formula>
    </cfRule>
  </conditionalFormatting>
  <conditionalFormatting sqref="F7:F37">
    <cfRule type="cellIs" priority="6" operator="lessThan" aboveAverage="0" equalAverage="0" bottom="0" percent="0" rank="0" text="" dxfId="3">
      <formula>140</formula>
    </cfRule>
    <cfRule type="cellIs" priority="7" operator="between" aboveAverage="0" equalAverage="0" bottom="0" percent="0" rank="0" text="" dxfId="1">
      <formula>140</formula>
      <formula>179</formula>
    </cfRule>
    <cfRule type="cellIs" priority="8" operator="greaterThanOrEqual" aboveAverage="0" equalAverage="0" bottom="0" percent="0" rank="0" text="" dxfId="2">
      <formula>180</formula>
    </cfRule>
  </conditionalFormatting>
  <conditionalFormatting sqref="H7:H37">
    <cfRule type="cellIs" priority="9" operator="lessThan" aboveAverage="0" equalAverage="0" bottom="0" percent="0" rank="0" text="" dxfId="3">
      <formula>140</formula>
    </cfRule>
    <cfRule type="cellIs" priority="10" operator="between" aboveAverage="0" equalAverage="0" bottom="0" percent="0" rank="0" text="" dxfId="1">
      <formula>140</formula>
      <formula>179</formula>
    </cfRule>
    <cfRule type="cellIs" priority="11" operator="greaterThanOrEqual" aboveAverage="0" equalAverage="0" bottom="0" percent="0" rank="0" text="" dxfId="2">
      <formula>180</formula>
    </cfRule>
  </conditionalFormatting>
  <conditionalFormatting sqref="J7:J37">
    <cfRule type="cellIs" priority="12" operator="lessThan" aboveAverage="0" equalAverage="0" bottom="0" percent="0" rank="0" text="" dxfId="3">
      <formula>140</formula>
    </cfRule>
    <cfRule type="cellIs" priority="13" operator="between" aboveAverage="0" equalAverage="0" bottom="0" percent="0" rank="0" text="" dxfId="1">
      <formula>140</formula>
      <formula>179</formula>
    </cfRule>
    <cfRule type="cellIs" priority="14" operator="greaterThanOrEqual" aboveAverage="0" equalAverage="0" bottom="0" percent="0" rank="0" text="" dxfId="2">
      <formula>180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8" min="2" style="0" width="11"/>
    <col collapsed="false" customWidth="true" hidden="false" outlineLevel="0" max="9" min="9" style="0" width="12"/>
    <col collapsed="false" customWidth="true" hidden="false" outlineLevel="0" max="10" min="10" style="0" width="26"/>
  </cols>
  <sheetData>
    <row r="1" customFormat="false" ht="6" hidden="false" customHeight="true" outlineLevel="0" collapsed="false"/>
    <row r="2" customFormat="false" ht="43.5" hidden="false" customHeight="true" outlineLevel="0" collapsed="false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6" hidden="false" customHeight="true" outlineLevel="0" collapsed="false"/>
    <row r="4" customFormat="false" ht="24" hidden="false" customHeight="true" outlineLevel="0" collapsed="false">
      <c r="A4" s="2" t="s">
        <v>104</v>
      </c>
      <c r="B4" s="2"/>
      <c r="C4" s="43" t="s">
        <v>105</v>
      </c>
      <c r="D4" s="43"/>
      <c r="E4" s="34" t="s">
        <v>106</v>
      </c>
      <c r="F4" s="34"/>
      <c r="G4" s="44" t="s">
        <v>107</v>
      </c>
      <c r="H4" s="44"/>
      <c r="I4" s="45" t="s">
        <v>7</v>
      </c>
      <c r="J4" s="45"/>
    </row>
    <row r="5" customFormat="false" ht="31.5" hidden="false" customHeight="true" outlineLevel="0" collapsed="false">
      <c r="A5" s="9" t="s">
        <v>108</v>
      </c>
      <c r="B5" s="46" t="s">
        <v>109</v>
      </c>
      <c r="C5" s="46" t="s">
        <v>110</v>
      </c>
      <c r="D5" s="46" t="s">
        <v>111</v>
      </c>
      <c r="E5" s="46" t="s">
        <v>112</v>
      </c>
      <c r="F5" s="46" t="s">
        <v>113</v>
      </c>
      <c r="G5" s="47" t="s">
        <v>114</v>
      </c>
      <c r="H5" s="47" t="s">
        <v>115</v>
      </c>
      <c r="I5" s="48" t="s">
        <v>116</v>
      </c>
      <c r="J5" s="48" t="s">
        <v>117</v>
      </c>
    </row>
    <row r="6" customFormat="false" ht="19.5" hidden="false" customHeight="true" outlineLevel="0" collapsed="false">
      <c r="A6" s="49" t="s">
        <v>16</v>
      </c>
      <c r="B6" s="50" t="n">
        <v>98</v>
      </c>
      <c r="C6" s="50" t="n">
        <v>105</v>
      </c>
      <c r="D6" s="50" t="n">
        <v>92</v>
      </c>
      <c r="E6" s="50" t="n">
        <v>110</v>
      </c>
      <c r="F6" s="50" t="n">
        <v>103</v>
      </c>
      <c r="G6" s="50" t="n">
        <v>96</v>
      </c>
      <c r="H6" s="50" t="n">
        <v>88</v>
      </c>
      <c r="I6" s="51" t="n">
        <f aca="false">ROUND(AVERAGE(B6,C6,D6,E6,F6,G6,H6),1)</f>
        <v>98.9</v>
      </c>
      <c r="J6" s="52"/>
    </row>
    <row r="7" customFormat="false" ht="19.5" hidden="false" customHeight="true" outlineLevel="0" collapsed="false">
      <c r="A7" s="53" t="s">
        <v>118</v>
      </c>
      <c r="B7" s="54" t="n">
        <v>95</v>
      </c>
      <c r="C7" s="54" t="n">
        <v>102</v>
      </c>
      <c r="D7" s="54" t="n">
        <v>90</v>
      </c>
      <c r="E7" s="54" t="n">
        <v>108</v>
      </c>
      <c r="F7" s="54" t="n">
        <v>100</v>
      </c>
      <c r="G7" s="54" t="n">
        <v>94</v>
      </c>
      <c r="H7" s="54" t="n">
        <v>86</v>
      </c>
      <c r="I7" s="51" t="n">
        <f aca="false">ROUND(AVERAGE(B7,C7,D7,E7,F7,G7,H7),1)</f>
        <v>96.4</v>
      </c>
      <c r="J7" s="55"/>
    </row>
    <row r="8" customFormat="false" ht="19.5" hidden="false" customHeight="true" outlineLevel="0" collapsed="false">
      <c r="A8" s="56" t="s">
        <v>119</v>
      </c>
      <c r="B8" s="50" t="n">
        <v>142</v>
      </c>
      <c r="C8" s="50" t="n">
        <v>158</v>
      </c>
      <c r="D8" s="50" t="n">
        <v>136</v>
      </c>
      <c r="E8" s="50" t="n">
        <v>165</v>
      </c>
      <c r="F8" s="50" t="n">
        <v>152</v>
      </c>
      <c r="G8" s="50" t="n">
        <v>140</v>
      </c>
      <c r="H8" s="50" t="n">
        <v>131</v>
      </c>
      <c r="I8" s="51" t="n">
        <f aca="false">ROUND(AVERAGE(B8,C8,D8,E8,F8,G8,H8),1)</f>
        <v>146.3</v>
      </c>
      <c r="J8" s="52"/>
    </row>
    <row r="9" customFormat="false" ht="19.5" hidden="false" customHeight="true" outlineLevel="0" collapsed="false">
      <c r="A9" s="53" t="s">
        <v>120</v>
      </c>
      <c r="B9" s="54" t="n">
        <v>101</v>
      </c>
      <c r="C9" s="54" t="n">
        <v>107</v>
      </c>
      <c r="D9" s="54" t="n">
        <v>95</v>
      </c>
      <c r="E9" s="54" t="n">
        <v>112</v>
      </c>
      <c r="F9" s="54" t="n">
        <v>104</v>
      </c>
      <c r="G9" s="54" t="n">
        <v>98</v>
      </c>
      <c r="H9" s="54" t="n">
        <v>90</v>
      </c>
      <c r="I9" s="51" t="n">
        <f aca="false">ROUND(AVERAGE(B9,C9,D9,E9,F9,G9,H9),1)</f>
        <v>101</v>
      </c>
      <c r="J9" s="55"/>
    </row>
    <row r="10" customFormat="false" ht="19.5" hidden="false" customHeight="true" outlineLevel="0" collapsed="false">
      <c r="A10" s="56" t="s">
        <v>121</v>
      </c>
      <c r="B10" s="50" t="n">
        <v>138</v>
      </c>
      <c r="C10" s="50" t="n">
        <v>149</v>
      </c>
      <c r="D10" s="50" t="n">
        <v>132</v>
      </c>
      <c r="E10" s="50" t="n">
        <v>157</v>
      </c>
      <c r="F10" s="50" t="n">
        <v>145</v>
      </c>
      <c r="G10" s="50" t="n">
        <v>135</v>
      </c>
      <c r="H10" s="50" t="n">
        <v>126</v>
      </c>
      <c r="I10" s="51" t="n">
        <f aca="false">ROUND(AVERAGE(B10,C10,D10,E10,F10,G10,H10),1)</f>
        <v>140.3</v>
      </c>
      <c r="J10" s="52"/>
    </row>
    <row r="11" customFormat="false" ht="19.5" hidden="false" customHeight="true" outlineLevel="0" collapsed="false">
      <c r="A11" s="53" t="s">
        <v>122</v>
      </c>
      <c r="B11" s="54" t="n">
        <v>97</v>
      </c>
      <c r="C11" s="54" t="n">
        <v>103</v>
      </c>
      <c r="D11" s="54" t="n">
        <v>91</v>
      </c>
      <c r="E11" s="54" t="n">
        <v>109</v>
      </c>
      <c r="F11" s="54" t="n">
        <v>101</v>
      </c>
      <c r="G11" s="54" t="n">
        <v>94</v>
      </c>
      <c r="H11" s="54" t="n">
        <v>87</v>
      </c>
      <c r="I11" s="51" t="n">
        <f aca="false">ROUND(AVERAGE(B11,C11,D11,E11,F11,G11,H11),1)</f>
        <v>97.4</v>
      </c>
      <c r="J11" s="55"/>
    </row>
    <row r="12" customFormat="false" ht="19.5" hidden="false" customHeight="true" outlineLevel="0" collapsed="false">
      <c r="A12" s="56" t="s">
        <v>123</v>
      </c>
      <c r="B12" s="50" t="n">
        <v>135</v>
      </c>
      <c r="C12" s="50" t="n">
        <v>142</v>
      </c>
      <c r="D12" s="50" t="n">
        <v>128</v>
      </c>
      <c r="E12" s="50" t="n">
        <v>148</v>
      </c>
      <c r="F12" s="50" t="n">
        <v>139</v>
      </c>
      <c r="G12" s="50" t="n">
        <v>129</v>
      </c>
      <c r="H12" s="50" t="n">
        <v>122</v>
      </c>
      <c r="I12" s="51" t="n">
        <f aca="false">ROUND(AVERAGE(B12,C12,D12,E12,F12,G12,H12),1)</f>
        <v>134.7</v>
      </c>
      <c r="J12" s="52"/>
    </row>
    <row r="13" customFormat="false" ht="19.5" hidden="false" customHeight="true" outlineLevel="0" collapsed="false">
      <c r="A13" s="53" t="s">
        <v>124</v>
      </c>
      <c r="B13" s="54" t="n">
        <v>103</v>
      </c>
      <c r="C13" s="54" t="n">
        <v>108</v>
      </c>
      <c r="D13" s="54" t="n">
        <v>96</v>
      </c>
      <c r="E13" s="54" t="n">
        <v>114</v>
      </c>
      <c r="F13" s="54" t="n">
        <v>106</v>
      </c>
      <c r="G13" s="54" t="n">
        <v>99</v>
      </c>
      <c r="H13" s="54" t="n">
        <v>92</v>
      </c>
      <c r="I13" s="51" t="n">
        <f aca="false">ROUND(AVERAGE(B13,C13,D13,E13,F13,G13,H13),1)</f>
        <v>102.6</v>
      </c>
      <c r="J13" s="55"/>
    </row>
    <row r="14" customFormat="false" ht="21.75" hidden="false" customHeight="true" outlineLevel="0" collapsed="false">
      <c r="A14" s="9" t="s">
        <v>125</v>
      </c>
      <c r="B14" s="30" t="n">
        <f aca="false">ROUND(AVERAGE(B6,B7,B8,B9,B10,B11,B12,B13),1)</f>
        <v>113.6</v>
      </c>
      <c r="C14" s="30" t="n">
        <f aca="false">ROUND(AVERAGE(C6,C7,C8,C9,C10,C11,C12,C13),1)</f>
        <v>121.8</v>
      </c>
      <c r="D14" s="30" t="n">
        <f aca="false">ROUND(AVERAGE(D6,D7,D8,D9,D10,D11,D12,D13),1)</f>
        <v>107.5</v>
      </c>
      <c r="E14" s="30" t="n">
        <f aca="false">ROUND(AVERAGE(E6,E7,E8,E9,E10,E11,E12,E13),1)</f>
        <v>127.9</v>
      </c>
      <c r="F14" s="30" t="n">
        <f aca="false">ROUND(AVERAGE(F6,F7,F8,F9,F10,F11,F12,F13),1)</f>
        <v>118.8</v>
      </c>
      <c r="G14" s="30" t="n">
        <f aca="false">ROUND(AVERAGE(G6,G7,G8,G9,G10,G11,G12,G13),1)</f>
        <v>110.6</v>
      </c>
      <c r="H14" s="30" t="n">
        <f aca="false">ROUND(AVERAGE(H6,H7,H8,H9,H10,H11,H12,H13),1)</f>
        <v>102.8</v>
      </c>
      <c r="I14" s="57" t="n">
        <f aca="false">ROUND(AVERAGE(I6:I13),1)</f>
        <v>114.7</v>
      </c>
      <c r="J14" s="52"/>
    </row>
    <row r="15" customFormat="false" ht="18" hidden="false" customHeight="true" outlineLevel="0" collapsed="false">
      <c r="A15" s="58" t="s">
        <v>126</v>
      </c>
      <c r="B15" s="59" t="n">
        <v>10</v>
      </c>
      <c r="C15" s="59" t="n">
        <v>10</v>
      </c>
      <c r="D15" s="59" t="n">
        <v>9.5</v>
      </c>
      <c r="E15" s="59" t="n">
        <v>11</v>
      </c>
      <c r="F15" s="59" t="n">
        <v>10</v>
      </c>
      <c r="G15" s="59" t="n">
        <v>9.5</v>
      </c>
      <c r="H15" s="59" t="n">
        <v>9</v>
      </c>
      <c r="I15" s="51" t="n">
        <f aca="false">ROUND(AVERAGE(B15,C15,D15,E15,F15,G15,H15),1)</f>
        <v>9.9</v>
      </c>
      <c r="J15" s="52"/>
    </row>
    <row r="16" customFormat="false" ht="18" hidden="false" customHeight="true" outlineLevel="0" collapsed="false">
      <c r="A16" s="58" t="s">
        <v>127</v>
      </c>
      <c r="B16" s="59" t="n">
        <v>84.2</v>
      </c>
      <c r="C16" s="59" t="n">
        <v>84</v>
      </c>
      <c r="D16" s="59" t="n">
        <v>84.1</v>
      </c>
      <c r="E16" s="59" t="n">
        <v>84.3</v>
      </c>
      <c r="F16" s="59" t="n">
        <v>84.1</v>
      </c>
      <c r="G16" s="59" t="n">
        <v>83.9</v>
      </c>
      <c r="H16" s="59" t="n">
        <v>83.8</v>
      </c>
      <c r="I16" s="51" t="n">
        <f aca="false">ROUND(AVERAGE(B16,C16,D16,E16,F16,G16,H16),1)</f>
        <v>84.1</v>
      </c>
      <c r="J16" s="52"/>
    </row>
    <row r="17" customFormat="false" ht="21.75" hidden="false" customHeight="true" outlineLevel="0" collapsed="false">
      <c r="A17" s="58" t="s">
        <v>13</v>
      </c>
      <c r="B17" s="60" t="s">
        <v>30</v>
      </c>
      <c r="C17" s="61"/>
      <c r="D17" s="60" t="s">
        <v>128</v>
      </c>
      <c r="E17" s="60" t="s">
        <v>129</v>
      </c>
      <c r="F17" s="61"/>
      <c r="G17" s="61"/>
      <c r="H17" s="60" t="s">
        <v>130</v>
      </c>
      <c r="J17" s="52"/>
    </row>
  </sheetData>
  <mergeCells count="6">
    <mergeCell ref="A2:J2"/>
    <mergeCell ref="A4:B4"/>
    <mergeCell ref="C4:D4"/>
    <mergeCell ref="E4:F4"/>
    <mergeCell ref="G4:H4"/>
    <mergeCell ref="I4:J4"/>
  </mergeCells>
  <conditionalFormatting sqref="B6:H6">
    <cfRule type="cellIs" priority="2" operator="between" aboveAverage="0" equalAverage="0" bottom="0" percent="0" rank="0" text="" dxfId="0">
      <formula>70</formula>
      <formula>100</formula>
    </cfRule>
    <cfRule type="cellIs" priority="3" operator="greaterThan" aboveAverage="0" equalAverage="0" bottom="0" percent="0" rank="0" text="" dxfId="1">
      <formula>100</formula>
    </cfRule>
    <cfRule type="cellIs" priority="4" operator="lessThan" aboveAverage="0" equalAverage="0" bottom="0" percent="0" rank="0" text="" dxfId="2">
      <formula>70</formula>
    </cfRule>
  </conditionalFormatting>
  <conditionalFormatting sqref="B8:H8">
    <cfRule type="cellIs" priority="5" operator="lessThan" aboveAverage="0" equalAverage="0" bottom="0" percent="0" rank="0" text="" dxfId="3">
      <formula>140</formula>
    </cfRule>
    <cfRule type="cellIs" priority="6" operator="greaterThanOrEqual" aboveAverage="0" equalAverage="0" bottom="0" percent="0" rank="0" text="" dxfId="1">
      <formula>140</formula>
    </cfRule>
  </conditionalFormatting>
  <conditionalFormatting sqref="B10:H10">
    <cfRule type="cellIs" priority="7" operator="lessThan" aboveAverage="0" equalAverage="0" bottom="0" percent="0" rank="0" text="" dxfId="3">
      <formula>140</formula>
    </cfRule>
    <cfRule type="cellIs" priority="8" operator="greaterThanOrEqual" aboveAverage="0" equalAverage="0" bottom="0" percent="0" rank="0" text="" dxfId="1">
      <formula>140</formula>
    </cfRule>
  </conditionalFormatting>
  <conditionalFormatting sqref="B12:H12">
    <cfRule type="cellIs" priority="9" operator="lessThan" aboveAverage="0" equalAverage="0" bottom="0" percent="0" rank="0" text="" dxfId="3">
      <formula>140</formula>
    </cfRule>
    <cfRule type="cellIs" priority="10" operator="greaterThanOrEqual" aboveAverage="0" equalAverage="0" bottom="0" percent="0" rank="0" text="" dxfId="1">
      <formula>140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6" min="5" style="0" width="12"/>
    <col collapsed="false" customWidth="true" hidden="false" outlineLevel="0" max="7" min="7" style="0" width="10"/>
    <col collapsed="false" customWidth="true" hidden="false" outlineLevel="0" max="8" min="8" style="0" width="36"/>
  </cols>
  <sheetData>
    <row r="1" customFormat="false" ht="6" hidden="false" customHeight="true" outlineLevel="0" collapsed="false"/>
    <row r="2" customFormat="false" ht="43.5" hidden="false" customHeight="true" outlineLevel="0" collapsed="false">
      <c r="A2" s="1" t="s">
        <v>131</v>
      </c>
      <c r="B2" s="1"/>
      <c r="C2" s="1"/>
      <c r="D2" s="1"/>
      <c r="E2" s="1"/>
      <c r="F2" s="1"/>
      <c r="G2" s="1"/>
      <c r="H2" s="1"/>
    </row>
    <row r="3" customFormat="false" ht="6" hidden="false" customHeight="true" outlineLevel="0" collapsed="false"/>
    <row r="4" customFormat="false" ht="24" hidden="false" customHeight="true" outlineLevel="0" collapsed="false">
      <c r="A4" s="62" t="s">
        <v>132</v>
      </c>
      <c r="B4" s="63" t="n">
        <v>2026</v>
      </c>
      <c r="C4" s="34" t="s">
        <v>133</v>
      </c>
      <c r="D4" s="34"/>
      <c r="E4" s="64" t="s">
        <v>134</v>
      </c>
      <c r="F4" s="65" t="s">
        <v>135</v>
      </c>
      <c r="G4" s="65"/>
      <c r="H4" s="65"/>
    </row>
    <row r="5" customFormat="false" ht="27.75" hidden="false" customHeight="true" outlineLevel="0" collapsed="false">
      <c r="A5" s="10" t="s">
        <v>136</v>
      </c>
      <c r="B5" s="10" t="s">
        <v>137</v>
      </c>
      <c r="C5" s="10" t="s">
        <v>138</v>
      </c>
      <c r="D5" s="10" t="s">
        <v>139</v>
      </c>
      <c r="E5" s="10" t="s">
        <v>140</v>
      </c>
      <c r="F5" s="10" t="s">
        <v>141</v>
      </c>
      <c r="G5" s="10" t="s">
        <v>142</v>
      </c>
      <c r="H5" s="10" t="s">
        <v>143</v>
      </c>
    </row>
    <row r="6" customFormat="false" ht="19.5" hidden="false" customHeight="true" outlineLevel="0" collapsed="false">
      <c r="A6" s="66" t="s">
        <v>144</v>
      </c>
      <c r="B6" s="67" t="n">
        <v>101.2</v>
      </c>
      <c r="C6" s="67" t="n">
        <v>143.8</v>
      </c>
      <c r="D6" s="67" t="n">
        <v>104.3</v>
      </c>
      <c r="E6" s="67" t="n">
        <v>10.1</v>
      </c>
      <c r="F6" s="67" t="n">
        <v>84.1</v>
      </c>
      <c r="G6" s="68" t="n">
        <v>6.8</v>
      </c>
      <c r="H6" s="17" t="s">
        <v>145</v>
      </c>
    </row>
    <row r="7" customFormat="false" ht="19.5" hidden="false" customHeight="true" outlineLevel="0" collapsed="false">
      <c r="A7" s="69" t="s">
        <v>146</v>
      </c>
      <c r="B7" s="70" t="n">
        <v>99.5</v>
      </c>
      <c r="C7" s="70" t="n">
        <v>141.2</v>
      </c>
      <c r="D7" s="70" t="n">
        <v>102.7</v>
      </c>
      <c r="E7" s="70" t="n">
        <v>10</v>
      </c>
      <c r="F7" s="70" t="n">
        <v>83.8</v>
      </c>
      <c r="G7" s="71" t="s">
        <v>147</v>
      </c>
      <c r="H7" s="23"/>
    </row>
    <row r="8" customFormat="false" ht="19.5" hidden="false" customHeight="true" outlineLevel="0" collapsed="false">
      <c r="A8" s="66" t="s">
        <v>148</v>
      </c>
      <c r="B8" s="67" t="n">
        <v>97.3</v>
      </c>
      <c r="C8" s="67" t="n">
        <v>139.5</v>
      </c>
      <c r="D8" s="67" t="n">
        <v>100.8</v>
      </c>
      <c r="E8" s="67" t="n">
        <v>9.8</v>
      </c>
      <c r="F8" s="67" t="n">
        <v>83.5</v>
      </c>
      <c r="G8" s="72" t="s">
        <v>147</v>
      </c>
      <c r="H8" s="17" t="s">
        <v>149</v>
      </c>
    </row>
    <row r="9" customFormat="false" ht="19.5" hidden="false" customHeight="true" outlineLevel="0" collapsed="false">
      <c r="A9" s="69" t="s">
        <v>150</v>
      </c>
      <c r="B9" s="70" t="n">
        <v>95.1</v>
      </c>
      <c r="C9" s="70" t="n">
        <v>137</v>
      </c>
      <c r="D9" s="70" t="n">
        <v>99.2</v>
      </c>
      <c r="E9" s="70" t="n">
        <v>9.5</v>
      </c>
      <c r="F9" s="70" t="n">
        <v>83.2</v>
      </c>
      <c r="G9" s="68" t="n">
        <v>6.6</v>
      </c>
      <c r="H9" s="25" t="s">
        <v>151</v>
      </c>
    </row>
    <row r="10" customFormat="false" ht="19.5" hidden="false" customHeight="true" outlineLevel="0" collapsed="false">
      <c r="A10" s="66" t="s">
        <v>152</v>
      </c>
      <c r="B10" s="67" t="n">
        <v>93.8</v>
      </c>
      <c r="C10" s="67" t="n">
        <v>135.4</v>
      </c>
      <c r="D10" s="67" t="n">
        <v>97.5</v>
      </c>
      <c r="E10" s="67" t="n">
        <v>9.3</v>
      </c>
      <c r="F10" s="67" t="n">
        <v>82.9</v>
      </c>
      <c r="G10" s="72" t="s">
        <v>147</v>
      </c>
      <c r="H10" s="17" t="s">
        <v>153</v>
      </c>
    </row>
    <row r="11" customFormat="false" ht="19.5" hidden="false" customHeight="true" outlineLevel="0" collapsed="false">
      <c r="A11" s="69" t="s">
        <v>154</v>
      </c>
      <c r="B11" s="70" t="n">
        <v>92.4</v>
      </c>
      <c r="C11" s="70" t="n">
        <v>133.2</v>
      </c>
      <c r="D11" s="70" t="n">
        <v>96.1</v>
      </c>
      <c r="E11" s="70" t="n">
        <v>9.2</v>
      </c>
      <c r="F11" s="70" t="n">
        <v>82.5</v>
      </c>
      <c r="G11" s="71" t="s">
        <v>147</v>
      </c>
      <c r="H11" s="25" t="s">
        <v>155</v>
      </c>
    </row>
    <row r="12" customFormat="false" ht="19.5" hidden="false" customHeight="true" outlineLevel="0" collapsed="false">
      <c r="A12" s="66" t="s">
        <v>156</v>
      </c>
      <c r="B12" s="67" t="n">
        <v>94</v>
      </c>
      <c r="C12" s="67" t="n">
        <v>136.1</v>
      </c>
      <c r="D12" s="67" t="n">
        <v>97.8</v>
      </c>
      <c r="E12" s="67" t="n">
        <v>9.5</v>
      </c>
      <c r="F12" s="67" t="n">
        <v>82.7</v>
      </c>
      <c r="G12" s="68" t="n">
        <v>6.5</v>
      </c>
      <c r="H12" s="17" t="s">
        <v>157</v>
      </c>
    </row>
    <row r="13" customFormat="false" ht="19.5" hidden="false" customHeight="true" outlineLevel="0" collapsed="false">
      <c r="A13" s="69" t="s">
        <v>158</v>
      </c>
      <c r="B13" s="70" t="n">
        <v>96.2</v>
      </c>
      <c r="C13" s="70" t="n">
        <v>138.5</v>
      </c>
      <c r="D13" s="70" t="n">
        <v>99.3</v>
      </c>
      <c r="E13" s="70" t="n">
        <v>9.7</v>
      </c>
      <c r="F13" s="70" t="n">
        <v>83</v>
      </c>
      <c r="G13" s="71" t="s">
        <v>147</v>
      </c>
      <c r="H13" s="25" t="s">
        <v>159</v>
      </c>
    </row>
    <row r="14" customFormat="false" ht="19.5" hidden="false" customHeight="true" outlineLevel="0" collapsed="false">
      <c r="A14" s="66" t="s">
        <v>160</v>
      </c>
      <c r="B14" s="67" t="n">
        <v>98</v>
      </c>
      <c r="C14" s="67" t="n">
        <v>140.2</v>
      </c>
      <c r="D14" s="67" t="n">
        <v>101.5</v>
      </c>
      <c r="E14" s="67" t="n">
        <v>9.9</v>
      </c>
      <c r="F14" s="67" t="n">
        <v>83.3</v>
      </c>
      <c r="G14" s="72" t="s">
        <v>147</v>
      </c>
      <c r="H14" s="26"/>
    </row>
    <row r="15" customFormat="false" ht="19.5" hidden="false" customHeight="true" outlineLevel="0" collapsed="false">
      <c r="A15" s="69" t="s">
        <v>161</v>
      </c>
      <c r="B15" s="70" t="n">
        <v>100.3</v>
      </c>
      <c r="C15" s="70" t="n">
        <v>142.7</v>
      </c>
      <c r="D15" s="70" t="n">
        <v>103.4</v>
      </c>
      <c r="E15" s="70" t="n">
        <v>10.2</v>
      </c>
      <c r="F15" s="70" t="n">
        <v>83.7</v>
      </c>
      <c r="G15" s="68" t="n">
        <v>6.7</v>
      </c>
      <c r="H15" s="25" t="s">
        <v>162</v>
      </c>
    </row>
    <row r="16" customFormat="false" ht="19.5" hidden="false" customHeight="true" outlineLevel="0" collapsed="false">
      <c r="A16" s="66" t="s">
        <v>163</v>
      </c>
      <c r="B16" s="67" t="n">
        <v>103.5</v>
      </c>
      <c r="C16" s="67" t="n">
        <v>146</v>
      </c>
      <c r="D16" s="67" t="n">
        <v>106.2</v>
      </c>
      <c r="E16" s="67" t="n">
        <v>10.5</v>
      </c>
      <c r="F16" s="67" t="n">
        <v>84</v>
      </c>
      <c r="G16" s="72" t="s">
        <v>147</v>
      </c>
      <c r="H16" s="17" t="s">
        <v>164</v>
      </c>
    </row>
    <row r="17" customFormat="false" ht="19.5" hidden="false" customHeight="true" outlineLevel="0" collapsed="false">
      <c r="A17" s="69" t="s">
        <v>165</v>
      </c>
      <c r="B17" s="70" t="n">
        <v>105.8</v>
      </c>
      <c r="C17" s="70" t="n">
        <v>148.3</v>
      </c>
      <c r="D17" s="70" t="n">
        <v>108.1</v>
      </c>
      <c r="E17" s="70" t="n">
        <v>10.8</v>
      </c>
      <c r="F17" s="70" t="n">
        <v>84.2</v>
      </c>
      <c r="G17" s="71" t="s">
        <v>147</v>
      </c>
      <c r="H17" s="25" t="s">
        <v>166</v>
      </c>
    </row>
    <row r="19" customFormat="false" ht="21.75" hidden="false" customHeight="true" outlineLevel="0" collapsed="false">
      <c r="A19" s="9" t="s">
        <v>167</v>
      </c>
      <c r="B19" s="30" t="n">
        <f aca="false">ROUND(AVERAGE(B6:B17),1)</f>
        <v>98.1</v>
      </c>
      <c r="C19" s="30" t="n">
        <f aca="false">ROUND(AVERAGE(C6:C17),1)</f>
        <v>140.2</v>
      </c>
      <c r="D19" s="30" t="n">
        <f aca="false">ROUND(AVERAGE(D6:D17),1)</f>
        <v>101.4</v>
      </c>
      <c r="E19" s="30" t="n">
        <f aca="false">ROUND(AVERAGE(E6:E17),1)</f>
        <v>9.9</v>
      </c>
      <c r="F19" s="30" t="n">
        <f aca="false">ROUND(AVERAGE(F6:F17),1)</f>
        <v>83.4</v>
      </c>
      <c r="G19" s="73" t="n">
        <f aca="false">ROUND(AVERAGE(G6,G9,G12,G15),1)</f>
        <v>6.7</v>
      </c>
      <c r="H19" s="74" t="str">
        <f aca="false">_xlfn.CONCAT("Jahres-HbA1c (Ø): ",ROUND(AVERAGE(G6,G9,G12,G15),1)," %")</f>
        <v>Jahres-HbA1c (Ø): 6.7 %</v>
      </c>
    </row>
    <row r="21" customFormat="false" ht="15.75" hidden="false" customHeight="true" outlineLevel="0" collapsed="false">
      <c r="A21" s="42" t="s">
        <v>168</v>
      </c>
      <c r="B21" s="42"/>
      <c r="C21" s="42"/>
      <c r="D21" s="42"/>
      <c r="E21" s="42"/>
      <c r="F21" s="42"/>
      <c r="G21" s="42"/>
      <c r="H21" s="42"/>
    </row>
  </sheetData>
  <mergeCells count="4">
    <mergeCell ref="A2:H2"/>
    <mergeCell ref="C4:D4"/>
    <mergeCell ref="F4:H4"/>
    <mergeCell ref="A21:H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38"/>
  </cols>
  <sheetData>
    <row r="1" customFormat="false" ht="6" hidden="false" customHeight="true" outlineLevel="0" collapsed="false"/>
    <row r="2" customFormat="false" ht="43.5" hidden="false" customHeight="true" outlineLevel="0" collapsed="false">
      <c r="A2" s="1" t="s">
        <v>169</v>
      </c>
      <c r="B2" s="1"/>
      <c r="C2" s="1"/>
      <c r="D2" s="1"/>
      <c r="E2" s="1"/>
      <c r="F2" s="1"/>
    </row>
    <row r="3" customFormat="false" ht="6" hidden="false" customHeight="true" outlineLevel="0" collapsed="false"/>
    <row r="4" customFormat="false" ht="25.5" hidden="false" customHeight="true" outlineLevel="0" collapsed="false">
      <c r="A4" s="75" t="s">
        <v>170</v>
      </c>
      <c r="B4" s="75"/>
      <c r="C4" s="75"/>
      <c r="D4" s="75"/>
      <c r="E4" s="75"/>
      <c r="F4" s="75"/>
    </row>
    <row r="5" customFormat="false" ht="21.75" hidden="false" customHeight="true" outlineLevel="0" collapsed="false">
      <c r="A5" s="76" t="s">
        <v>171</v>
      </c>
      <c r="B5" s="76" t="s">
        <v>172</v>
      </c>
      <c r="C5" s="76" t="s">
        <v>173</v>
      </c>
      <c r="D5" s="76" t="s">
        <v>174</v>
      </c>
      <c r="E5" s="76" t="s">
        <v>175</v>
      </c>
      <c r="F5" s="76" t="s">
        <v>176</v>
      </c>
    </row>
    <row r="6" customFormat="false" ht="19.5" hidden="false" customHeight="true" outlineLevel="0" collapsed="false">
      <c r="A6" s="13" t="s">
        <v>177</v>
      </c>
      <c r="B6" s="77" t="s">
        <v>4</v>
      </c>
      <c r="C6" s="78" t="s">
        <v>178</v>
      </c>
      <c r="D6" s="79" t="s">
        <v>179</v>
      </c>
      <c r="E6" s="12" t="s">
        <v>180</v>
      </c>
      <c r="F6" s="80" t="s">
        <v>181</v>
      </c>
    </row>
    <row r="7" customFormat="false" ht="19.5" hidden="false" customHeight="true" outlineLevel="0" collapsed="false">
      <c r="A7" s="20" t="s">
        <v>182</v>
      </c>
      <c r="B7" s="77" t="s">
        <v>6</v>
      </c>
      <c r="C7" s="78" t="s">
        <v>183</v>
      </c>
      <c r="D7" s="79" t="s">
        <v>184</v>
      </c>
      <c r="E7" s="19" t="s">
        <v>180</v>
      </c>
      <c r="F7" s="81" t="s">
        <v>185</v>
      </c>
    </row>
    <row r="8" customFormat="false" ht="19.5" hidden="false" customHeight="true" outlineLevel="0" collapsed="false">
      <c r="A8" s="13" t="s">
        <v>186</v>
      </c>
      <c r="B8" s="77" t="s">
        <v>6</v>
      </c>
      <c r="C8" s="78" t="s">
        <v>183</v>
      </c>
      <c r="D8" s="79" t="s">
        <v>184</v>
      </c>
      <c r="E8" s="12" t="s">
        <v>180</v>
      </c>
      <c r="F8" s="80" t="s">
        <v>187</v>
      </c>
    </row>
    <row r="9" customFormat="false" ht="19.5" hidden="false" customHeight="true" outlineLevel="0" collapsed="false">
      <c r="A9" s="20" t="s">
        <v>188</v>
      </c>
      <c r="B9" s="77" t="s">
        <v>189</v>
      </c>
      <c r="C9" s="78" t="s">
        <v>190</v>
      </c>
      <c r="D9" s="79" t="s">
        <v>191</v>
      </c>
      <c r="E9" s="19" t="s">
        <v>192</v>
      </c>
      <c r="F9" s="81" t="s">
        <v>193</v>
      </c>
    </row>
    <row r="10" customFormat="false" ht="19.5" hidden="false" customHeight="true" outlineLevel="0" collapsed="false">
      <c r="A10" s="13" t="s">
        <v>194</v>
      </c>
      <c r="B10" s="77" t="s">
        <v>195</v>
      </c>
      <c r="C10" s="78" t="s">
        <v>196</v>
      </c>
      <c r="D10" s="79" t="s">
        <v>197</v>
      </c>
      <c r="E10" s="12" t="s">
        <v>180</v>
      </c>
      <c r="F10" s="80" t="s">
        <v>198</v>
      </c>
    </row>
    <row r="12" customFormat="false" ht="25.5" hidden="false" customHeight="true" outlineLevel="0" collapsed="false">
      <c r="A12" s="75" t="s">
        <v>199</v>
      </c>
      <c r="B12" s="75"/>
      <c r="C12" s="75"/>
      <c r="D12" s="75"/>
      <c r="E12" s="75"/>
      <c r="F12" s="75"/>
    </row>
    <row r="13" customFormat="false" ht="21.75" hidden="false" customHeight="true" outlineLevel="0" collapsed="false">
      <c r="A13" s="9" t="s">
        <v>108</v>
      </c>
      <c r="B13" s="9" t="s">
        <v>200</v>
      </c>
      <c r="C13" s="9" t="s">
        <v>201</v>
      </c>
      <c r="D13" s="9" t="s">
        <v>202</v>
      </c>
      <c r="E13" s="9"/>
      <c r="F13" s="9"/>
    </row>
    <row r="14" customFormat="false" ht="19.5" hidden="false" customHeight="true" outlineLevel="0" collapsed="false">
      <c r="A14" s="82" t="s">
        <v>203</v>
      </c>
      <c r="B14" s="12" t="s">
        <v>204</v>
      </c>
      <c r="C14" s="83" t="s">
        <v>205</v>
      </c>
      <c r="D14" s="84" t="s">
        <v>206</v>
      </c>
      <c r="E14" s="84"/>
      <c r="F14" s="84"/>
    </row>
    <row r="15" customFormat="false" ht="19.5" hidden="false" customHeight="true" outlineLevel="0" collapsed="false">
      <c r="A15" s="85" t="s">
        <v>207</v>
      </c>
      <c r="B15" s="19" t="s">
        <v>208</v>
      </c>
      <c r="C15" s="83" t="s">
        <v>209</v>
      </c>
      <c r="D15" s="86" t="s">
        <v>210</v>
      </c>
      <c r="E15" s="86"/>
      <c r="F15" s="86"/>
    </row>
    <row r="16" customFormat="false" ht="19.5" hidden="false" customHeight="true" outlineLevel="0" collapsed="false">
      <c r="A16" s="82" t="s">
        <v>211</v>
      </c>
      <c r="B16" s="12" t="s">
        <v>212</v>
      </c>
      <c r="C16" s="83" t="s">
        <v>213</v>
      </c>
      <c r="D16" s="84" t="s">
        <v>214</v>
      </c>
      <c r="E16" s="84"/>
      <c r="F16" s="84"/>
    </row>
    <row r="17" customFormat="false" ht="19.5" hidden="false" customHeight="true" outlineLevel="0" collapsed="false">
      <c r="A17" s="85" t="s">
        <v>124</v>
      </c>
      <c r="B17" s="19" t="s">
        <v>215</v>
      </c>
      <c r="C17" s="83" t="s">
        <v>216</v>
      </c>
      <c r="D17" s="86" t="s">
        <v>217</v>
      </c>
      <c r="E17" s="86"/>
      <c r="F17" s="86"/>
    </row>
    <row r="18" customFormat="false" ht="19.5" hidden="false" customHeight="true" outlineLevel="0" collapsed="false">
      <c r="A18" s="82" t="s">
        <v>218</v>
      </c>
      <c r="B18" s="12" t="s">
        <v>219</v>
      </c>
      <c r="C18" s="83" t="s">
        <v>220</v>
      </c>
      <c r="D18" s="84" t="s">
        <v>221</v>
      </c>
      <c r="E18" s="84"/>
      <c r="F18" s="84"/>
    </row>
    <row r="19" customFormat="false" ht="19.5" hidden="false" customHeight="true" outlineLevel="0" collapsed="false">
      <c r="A19" s="85" t="s">
        <v>222</v>
      </c>
      <c r="B19" s="19" t="s">
        <v>223</v>
      </c>
      <c r="C19" s="83" t="s">
        <v>224</v>
      </c>
      <c r="D19" s="86" t="s">
        <v>225</v>
      </c>
      <c r="E19" s="86"/>
      <c r="F19" s="86"/>
    </row>
    <row r="20" customFormat="false" ht="19.5" hidden="false" customHeight="true" outlineLevel="0" collapsed="false">
      <c r="A20" s="82" t="s">
        <v>226</v>
      </c>
      <c r="B20" s="12" t="s">
        <v>227</v>
      </c>
      <c r="C20" s="83" t="s">
        <v>228</v>
      </c>
      <c r="D20" s="84" t="s">
        <v>229</v>
      </c>
      <c r="E20" s="84"/>
      <c r="F20" s="84"/>
    </row>
    <row r="22" customFormat="false" ht="25.5" hidden="false" customHeight="true" outlineLevel="0" collapsed="false">
      <c r="A22" s="75" t="s">
        <v>230</v>
      </c>
      <c r="B22" s="75"/>
      <c r="C22" s="75"/>
      <c r="D22" s="75"/>
      <c r="E22" s="75"/>
      <c r="F22" s="75"/>
    </row>
    <row r="23" customFormat="false" ht="24" hidden="false" customHeight="true" outlineLevel="0" collapsed="false">
      <c r="A23" s="87" t="s">
        <v>231</v>
      </c>
      <c r="B23" s="88" t="s">
        <v>232</v>
      </c>
      <c r="C23" s="88"/>
      <c r="D23" s="88"/>
      <c r="E23" s="88"/>
      <c r="F23" s="88"/>
    </row>
    <row r="24" customFormat="false" ht="24" hidden="false" customHeight="true" outlineLevel="0" collapsed="false">
      <c r="A24" s="87" t="s">
        <v>233</v>
      </c>
      <c r="B24" s="88" t="s">
        <v>234</v>
      </c>
      <c r="C24" s="88"/>
      <c r="D24" s="88"/>
      <c r="E24" s="88"/>
      <c r="F24" s="88"/>
    </row>
    <row r="25" customFormat="false" ht="24" hidden="false" customHeight="true" outlineLevel="0" collapsed="false">
      <c r="A25" s="87" t="s">
        <v>235</v>
      </c>
      <c r="B25" s="88" t="s">
        <v>236</v>
      </c>
      <c r="C25" s="88"/>
      <c r="D25" s="88"/>
      <c r="E25" s="88"/>
      <c r="F25" s="88"/>
    </row>
    <row r="26" customFormat="false" ht="24" hidden="false" customHeight="true" outlineLevel="0" collapsed="false">
      <c r="A26" s="87" t="s">
        <v>237</v>
      </c>
      <c r="B26" s="88" t="s">
        <v>238</v>
      </c>
      <c r="C26" s="88"/>
      <c r="D26" s="88"/>
      <c r="E26" s="88"/>
      <c r="F26" s="88"/>
    </row>
    <row r="27" customFormat="false" ht="24" hidden="false" customHeight="true" outlineLevel="0" collapsed="false">
      <c r="A27" s="87" t="s">
        <v>239</v>
      </c>
      <c r="B27" s="88" t="s">
        <v>240</v>
      </c>
      <c r="C27" s="88"/>
      <c r="D27" s="88"/>
      <c r="E27" s="88"/>
      <c r="F27" s="88"/>
    </row>
    <row r="28" customFormat="false" ht="24" hidden="false" customHeight="true" outlineLevel="0" collapsed="false">
      <c r="A28" s="87" t="s">
        <v>241</v>
      </c>
      <c r="B28" s="88" t="s">
        <v>242</v>
      </c>
      <c r="C28" s="88"/>
      <c r="D28" s="88"/>
      <c r="E28" s="88"/>
      <c r="F28" s="88"/>
    </row>
    <row r="29" customFormat="false" ht="24" hidden="false" customHeight="true" outlineLevel="0" collapsed="false">
      <c r="A29" s="87" t="s">
        <v>243</v>
      </c>
      <c r="B29" s="88" t="s">
        <v>244</v>
      </c>
      <c r="C29" s="88"/>
      <c r="D29" s="88"/>
      <c r="E29" s="88"/>
      <c r="F29" s="88"/>
    </row>
  </sheetData>
  <mergeCells count="19">
    <mergeCell ref="A2:F2"/>
    <mergeCell ref="A4:F4"/>
    <mergeCell ref="A12:F12"/>
    <mergeCell ref="D13:F13"/>
    <mergeCell ref="D14:F14"/>
    <mergeCell ref="D15:F15"/>
    <mergeCell ref="D16:F16"/>
    <mergeCell ref="D17:F17"/>
    <mergeCell ref="D18:F18"/>
    <mergeCell ref="D19:F19"/>
    <mergeCell ref="D20:F20"/>
    <mergeCell ref="A22:F22"/>
    <mergeCell ref="B23:F23"/>
    <mergeCell ref="B24:F24"/>
    <mergeCell ref="B25:F25"/>
    <mergeCell ref="B26:F26"/>
    <mergeCell ref="B27:F27"/>
    <mergeCell ref="B28:F28"/>
    <mergeCell ref="B29:F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2026-09-30T05:18:34Z</dcterms:created>
  <dc:creator>openpyxl</dc:creator>
  <dc:description/>
  <dc:language>en-US</dc:language>
  <cp:lastModifiedBy/>
  <dcterms:modified xsi:type="dcterms:W3CDTF">2026-09-30T05:18:38Z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