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hflow 2026" sheetId="1" state="visible" r:id="rId3"/>
    <sheet name="Anleitung" sheetId="2" state="visible" r:id="rId4"/>
  </sheets>
  <definedNames>
    <definedName function="false" hidden="false" localSheetId="0" name="_xlnm.Print_Area" vbProcedure="false">'Cashflow 2026'!$A$1:$Q$71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3" authorId="0">
      <text>
        <r>
          <rPr>
            <sz val="10"/>
            <rFont val="Arial"/>
            <family val="2"/>
          </rPr>
          <t xml:space="preserve">Umsatz-/Ertragsteuer &amp; Abgaben – im Beispiel quartalsweise (Mär/Jun/Sep/Dez).</t>
        </r>
      </text>
    </comment>
    <comment ref="B37" authorId="0">
      <text>
        <r>
          <rPr>
            <sz val="10"/>
            <rFont val="Arial"/>
            <family val="2"/>
          </rPr>
          <t xml:space="preserve">Anschaffung von Anlagevermögen; als positiver Betrag eingeben.</t>
        </r>
      </text>
    </comment>
  </commentList>
</comments>
</file>

<file path=xl/sharedStrings.xml><?xml version="1.0" encoding="utf-8"?>
<sst xmlns="http://schemas.openxmlformats.org/spreadsheetml/2006/main" count="130" uniqueCount="126">
  <si>
    <t xml:space="preserve">Cashflow-Analyse 2026</t>
  </si>
  <si>
    <t xml:space="preserve">Muster GmbH</t>
  </si>
  <si>
    <t xml:space="preserve">Liquiditätsplanung · Cashflow-Rechnung · Geschäftsjahr 2026</t>
  </si>
  <si>
    <t xml:space="preserve">Finanzen &amp; Controlling</t>
  </si>
  <si>
    <t xml:space="preserve">Unternehmen / Bereich</t>
  </si>
  <si>
    <t xml:space="preserve">Zeitraum</t>
  </si>
  <si>
    <t xml:space="preserve">01.01.–31.12.2026</t>
  </si>
  <si>
    <t xml:space="preserve">Währung</t>
  </si>
  <si>
    <t xml:space="preserve">EUR (€)</t>
  </si>
  <si>
    <t xml:space="preserve">Stand</t>
  </si>
  <si>
    <t xml:space="preserve">01.01.2026</t>
  </si>
  <si>
    <t xml:space="preserve">ANFANGSBESTAND 01.01.</t>
  </si>
  <si>
    <t xml:space="preserve">ENDBESTAND 31.12.</t>
  </si>
  <si>
    <t xml:space="preserve">NETTO-CASHFLOW 2026</t>
  </si>
  <si>
    <t xml:space="preserve">OPERATIVER CASHFLOW</t>
  </si>
  <si>
    <t xml:space="preserve">TIEFSTER MONATSSTAND</t>
  </si>
  <si>
    <t xml:space="preserve">Liquidität zu Jahresbeginn</t>
  </si>
  <si>
    <t xml:space="preserve">Liquidität zum Jahresende</t>
  </si>
  <si>
    <t xml:space="preserve">Summe aller Zahlungsströme</t>
  </si>
  <si>
    <t xml:space="preserve">aus laufender Geschäftstätigkeit</t>
  </si>
  <si>
    <t xml:space="preserve">niedrigste Liquidität im Jahr</t>
  </si>
  <si>
    <t xml:space="preserve">Ø NETTO-CASHFLOW / MONAT</t>
  </si>
  <si>
    <t xml:space="preserve">CASHFLOW-MARGE (OPERATIV)</t>
  </si>
  <si>
    <t xml:space="preserve">LIQUIDITÄTSREICHWEITE</t>
  </si>
  <si>
    <t xml:space="preserve">MINDESTLIQUIDITÄT (WARNSCHWELLE)</t>
  </si>
  <si>
    <t xml:space="preserve">Position (Beträge in €)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</si>
  <si>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</si>
  <si>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</si>
  <si>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</si>
  <si>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</si>
  <si>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</si>
  <si>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</si>
  <si>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</si>
  <si>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</si>
  <si>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</si>
  <si>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</si>
  <si>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</si>
  <si>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</si>
  <si>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Gesamt</t>
  </si>
  <si>
    <t xml:space="preserve">Ø / Monat</t>
  </si>
  <si>
    <t xml:space="preserve">Liquidität zum Monatsanfang</t>
  </si>
  <si>
    <t xml:space="preserve">① EINZAHLUNGEN  (Betriebseinnahmen)</t>
  </si>
  <si>
    <t xml:space="preserve">Umsatzerlöse Kerngeschäft</t>
  </si>
  <si>
    <t xml:space="preserve">Umsatzerlöse Neugeschäft / Projekte</t>
  </si>
  <si>
    <t xml:space="preserve">Wiederkehrende Erlöse (Verträge, Abos)</t>
  </si>
  <si>
    <t xml:space="preserve">Sonstige Einzahlungen / Zuschüsse</t>
  </si>
  <si>
    <t xml:space="preserve">Summe Einzahlungen</t>
  </si>
  <si>
    <t xml:space="preserve">② AUSZAHLUNGEN  (Betriebsausgaben)</t>
  </si>
  <si>
    <t xml:space="preserve">Personalaufwand</t>
  </si>
  <si>
    <t xml:space="preserve">Wareneinsatz / Fremdleistungen</t>
  </si>
  <si>
    <t xml:space="preserve">Raumkosten (Miete, Energie)</t>
  </si>
  <si>
    <t xml:space="preserve">Vertrieb &amp; Marketing</t>
  </si>
  <si>
    <t xml:space="preserve">IT, Software &amp; Lizenzen</t>
  </si>
  <si>
    <t xml:space="preserve">Verwaltung &amp; Bürobedarf</t>
  </si>
  <si>
    <t xml:space="preserve">Versicherungen &amp; Beiträge</t>
  </si>
  <si>
    <t xml:space="preserve">Steuern &amp; Sozialabgaben</t>
  </si>
  <si>
    <t xml:space="preserve">Summe Auszahlungen</t>
  </si>
  <si>
    <t xml:space="preserve">Operativer Cashflow</t>
  </si>
  <si>
    <t xml:space="preserve">③ CASHFLOW AUS INVESTITIONSTÄTIGKEIT</t>
  </si>
  <si>
    <t xml:space="preserve">Investitionen / CAPEX  (Abfluss)</t>
  </si>
  <si>
    <t xml:space="preserve">Anlagenverkäufe  (Zufluss)</t>
  </si>
  <si>
    <t xml:space="preserve">Cashflow aus Investitionstätigkeit</t>
  </si>
  <si>
    <t xml:space="preserve">④ CASHFLOW AUS FINANZIERUNGSTÄTIGKEIT</t>
  </si>
  <si>
    <t xml:space="preserve">Kreditaufnahme / Kapitaleinlage  (Zufluss)</t>
  </si>
  <si>
    <t xml:space="preserve">Kredittilgung  (Abfluss)</t>
  </si>
  <si>
    <t xml:space="preserve">Zins- &amp; Finanzierungsaufwand  (Abfluss)</t>
  </si>
  <si>
    <t xml:space="preserve">Gewinnausschüttung / Entnahme  (Abfluss)</t>
  </si>
  <si>
    <t xml:space="preserve">Cashflow aus Finanzierungstätigkeit</t>
  </si>
  <si>
    <t xml:space="preserve">NETTO-CASHFLOW (Monat)</t>
  </si>
  <si>
    <t xml:space="preserve">Liquidität zum Monatsende</t>
  </si>
  <si>
    <t xml:space="preserve">nachrichtlich: Puffer über Warnschwelle</t>
  </si>
  <si>
    <t xml:space="preserve">Bedienung:  Nur die hell hinterlegten Felder ausfüllen (Anfangsbestand Januar, Warnschwelle, Monatswerte). Alle übrigen Zeilen berechnen sich automatisch.  Ab-/Zuflüsse stets als positive Beträge erfassen.</t>
  </si>
  <si>
    <t xml:space="preserve">Liquiditätsentwicklung 2026</t>
  </si>
  <si>
    <t xml:space="preserve">Cashflow nach Bereichen</t>
  </si>
  <si>
    <t xml:space="preserve">Hilfsdaten · Warnschwellen-Linie (nicht löschen)</t>
  </si>
  <si>
    <t xml:space="preserve">Anleitung &amp; Legende</t>
  </si>
  <si>
    <t xml:space="preserve">Cashflow-Analyse 2026 · so nutzen Sie die Vorlage</t>
  </si>
  <si>
    <t xml:space="preserve">In 5 Schritten zum fertigen Plan</t>
  </si>
  <si>
    <t xml:space="preserve">Schritt 1</t>
  </si>
  <si>
    <t xml:space="preserve">Tragen Sie im Blatt »Cashflow 2026« den aktuellen Kontostand als »Liquidität zum Monatsanfang« im Januar ein (nur diese eine Zelle).</t>
  </si>
  <si>
    <t xml:space="preserve">Schritt 2</t>
  </si>
  <si>
    <t xml:space="preserve">Erfassen Sie die erwarteten Einzahlungen je Monat nach Zahlungseingang – nicht nach Rechnungsdatum.</t>
  </si>
  <si>
    <t xml:space="preserve">Schritt 3</t>
  </si>
  <si>
    <t xml:space="preserve">Erfassen Sie alle Auszahlungen (zuerst Fixkosten, dann variable Kosten). Beträge immer positiv eingeben.</t>
  </si>
  <si>
    <t xml:space="preserve">Schritt 4</t>
  </si>
  <si>
    <t xml:space="preserve">Ergänzen Sie Investitionen (CAPEX) und Finanzierung (Kredite, Tilgung, Entnahmen), sofern vorhanden.</t>
  </si>
  <si>
    <t xml:space="preserve">Schritt 5</t>
  </si>
  <si>
    <t xml:space="preserve">Prüfen Sie die Zeile »Liquidität zum Monatsende«: farbig markierte Zellen liegen unter der Warnschwelle.</t>
  </si>
  <si>
    <t xml:space="preserve">Farb-Legende</t>
  </si>
  <si>
    <t xml:space="preserve">Eingabefeld</t>
  </si>
  <si>
    <t xml:space="preserve">Warm hinterlegt, blaue Schrift – hier tragen Sie Ihre Werte ein.</t>
  </si>
  <si>
    <t xml:space="preserve">Zwischensumme</t>
  </si>
  <si>
    <t xml:space="preserve">Automatische Summe der Einzahlungen bzw. Auszahlungen.</t>
  </si>
  <si>
    <t xml:space="preserve">Ergebniszeile</t>
  </si>
  <si>
    <t xml:space="preserve">Operativer / Investitions- / Finanzierungs-Cashflow.</t>
  </si>
  <si>
    <t xml:space="preserve">Netto-Cashflow</t>
  </si>
  <si>
    <t xml:space="preserve">Ergebnis aller Zahlungsströme des Monats.</t>
  </si>
  <si>
    <t xml:space="preserve">Liquidität Monatsende</t>
  </si>
  <si>
    <t xml:space="preserve">Fortgeschriebener Kontostand (Anfang + Netto-Cashflow).</t>
  </si>
  <si>
    <t xml:space="preserve">Warnung: unter Schwelle</t>
  </si>
  <si>
    <t xml:space="preserve">Monatsendbestand unter der Mindestliquidität.</t>
  </si>
  <si>
    <t xml:space="preserve">Warnung: negativ</t>
  </si>
  <si>
    <t xml:space="preserve">Monatsendbestand unter Null – akuter Engpass.</t>
  </si>
  <si>
    <t xml:space="preserve">Aufbau der Cashflow-Rechnung</t>
  </si>
  <si>
    <t xml:space="preserve">Einzahlungen aus dem laufenden Geschäft minus betriebliche Auszahlungen – Kernindikator der Ertragskraft.</t>
  </si>
  <si>
    <t xml:space="preserve">Investitions-Cashflow</t>
  </si>
  <si>
    <t xml:space="preserve">Anlagenverkäufe minus Investitionen (CAPEX). In Wachstumsphasen meist negativ.</t>
  </si>
  <si>
    <t xml:space="preserve">Finanzierungs-Cashflow</t>
  </si>
  <si>
    <t xml:space="preserve">Kredite &amp; Einlagen minus Tilgung, Zinsen und Ausschüttungen/Entnahmen.</t>
  </si>
  <si>
    <t xml:space="preserve">Summe der drei Bereiche – die tatsächliche Geldveränderung des Monats.</t>
  </si>
  <si>
    <t xml:space="preserve">Anfangsbestand + Netto-Cashflow; wird automatisch in den Folgemonat übernommen.</t>
  </si>
  <si>
    <t xml:space="preserve">Kennzahlen im Dashboard</t>
  </si>
  <si>
    <t xml:space="preserve">Ø Netto-Cashflow / Monat</t>
  </si>
  <si>
    <t xml:space="preserve">Durchschnittliche monatliche Geldveränderung über das Jahr.</t>
  </si>
  <si>
    <t xml:space="preserve">Cashflow-Marge (operativ)</t>
  </si>
  <si>
    <t xml:space="preserve">Operativer Cashflow im Verhältnis zu den Einzahlungen – je höher, desto effizienter.</t>
  </si>
  <si>
    <t xml:space="preserve">Liquiditätsreichweite</t>
  </si>
  <si>
    <t xml:space="preserve">Endbestand geteilt durch durchschnittliche Monatsausgaben – wie viele Monate die Reserve trägt.</t>
  </si>
  <si>
    <t xml:space="preserve">Warnschwelle</t>
  </si>
  <si>
    <t xml:space="preserve">Frei wählbare Mindestliquidität (Faustregel: 2–3 Monatsfixkosten).</t>
  </si>
  <si>
    <t xml:space="preserve">Hinweise</t>
  </si>
  <si>
    <t xml:space="preserve">Beispieldaten</t>
  </si>
  <si>
    <t xml:space="preserve">Alle Zahlen sind fiktive Beispielwerte zur Orientierung – bitte mit eigenen Werten überschreiben.</t>
  </si>
  <si>
    <t xml:space="preserve">Brutto/Netto</t>
  </si>
  <si>
    <t xml:space="preserve">Durchgängig Zahlungsbeträge inkl. USt. verwenden, da tatsächliche Geldflüsse abgebildet werden.</t>
  </si>
  <si>
    <t xml:space="preserve">Vorlage »Cashflow-Analyse 2026« · alle Werte sind Beispielwerte und frei anpassbar.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</si>
</sst>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€&quot;;[RED]\(#,##0&quot;) €&quot;;0&quot; €&quot;"/>
    <numFmt numFmtId="166" formatCode="0.0%"/>
    <numFmt numFmtId="167" formatCode="0.0&quot; Mon.&quot;"/>
    <numFmt numFmtId="168" formatCode="#,##0&quot; €&quot;;[RED]\(#,##0&quot;) €&quot;;\–"/>
    <numFmt numFmtId="169" formatCode="#,##0&quot; €&quot;"/>
  </numFmts>
  <fonts count="3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sz val="10.5"/>
      <color rgb="FFEEF3F8"/>
      <name val="Calibri"/>
      <family val="0"/>
      <charset val="1"/>
    </font>
    <font>
      <sz val="9.5"/>
      <color rgb="FFEEF3F8"/>
      <name val="Calibri"/>
      <family val="0"/>
      <charset val="1"/>
    </font>
    <font>
      <sz val="9"/>
      <color rgb="FF6B7A8D"/>
      <name val="Calibri"/>
      <family val="0"/>
      <charset val="1"/>
    </font>
    <font>
      <b val="true"/>
      <sz val="10.5"/>
      <color rgb="FF1B4D89"/>
      <name val="Calibri"/>
      <family val="0"/>
      <charset val="1"/>
    </font>
    <font>
      <b val="true"/>
      <sz val="10.5"/>
      <color rgb="FF17222E"/>
      <name val="Calibri"/>
      <family val="0"/>
      <charset val="1"/>
    </font>
    <font>
      <b val="true"/>
      <sz val="8.5"/>
      <color rgb="FF3D5A80"/>
      <name val="Calibri"/>
      <family val="0"/>
      <charset val="1"/>
    </font>
    <font>
      <b val="true"/>
      <sz val="15.5"/>
      <color rgb="FF0C2340"/>
      <name val="Calibri"/>
      <family val="0"/>
      <charset val="1"/>
    </font>
    <font>
      <i val="true"/>
      <sz val="8"/>
      <color rgb="FF6B7A8D"/>
      <name val="Calibri"/>
      <family val="0"/>
      <charset val="1"/>
    </font>
    <font>
      <b val="true"/>
      <sz val="8"/>
      <color rgb="FF16335B"/>
      <name val="Calibri"/>
      <family val="0"/>
      <charset val="1"/>
    </font>
    <font>
      <b val="true"/>
      <sz val="13"/>
      <color rgb="FF2E6CA4"/>
      <name val="Calibri"/>
      <family val="0"/>
      <charset val="1"/>
    </font>
    <font>
      <b val="true"/>
      <sz val="13"/>
      <color rgb="FF1B4D89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.5"/>
      <color rgb="FF0C2340"/>
      <name val="Calibri"/>
      <family val="0"/>
      <charset val="1"/>
    </font>
    <font>
      <sz val="10.5"/>
      <color rgb="FF17222E"/>
      <name val="Calibri"/>
      <family val="0"/>
      <charset val="1"/>
    </font>
    <font>
      <sz val="10.5"/>
      <color rgb="FF1B4D89"/>
      <name val="Calibri"/>
      <family val="0"/>
      <charset val="1"/>
    </font>
    <font>
      <b val="true"/>
      <sz val="10.5"/>
      <color rgb="FF16335B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0C2340"/>
      <name val="Calibri"/>
      <family val="0"/>
      <charset val="1"/>
    </font>
    <font>
      <i val="true"/>
      <sz val="9"/>
      <color rgb="FF6B7A8D"/>
      <name val="Calibri"/>
      <family val="0"/>
      <charset val="1"/>
    </font>
    <font>
      <b val="true"/>
      <sz val="12"/>
      <color rgb="FF0C2340"/>
      <name val="Calibri"/>
      <family val="0"/>
      <charset val="1"/>
    </font>
    <font>
      <i val="true"/>
      <sz val="8"/>
      <color rgb="FFC3D0E0"/>
      <name val="Calibri"/>
      <family val="0"/>
      <charset val="1"/>
    </font>
    <font>
      <sz val="8"/>
      <color rgb="FFC3D0E0"/>
      <name val="Calibri"/>
      <family val="0"/>
      <charset val="1"/>
    </font>
    <font>
      <sz val="10"/>
      <name val="Arial"/>
      <family val="2"/>
    </font>
    <font>
      <sz val="10"/>
      <color rgb="FF000000"/>
      <name val="Calibri"/>
      <family val="2"/>
    </font>
    <font>
      <b val="true"/>
      <sz val="19"/>
      <color rgb="FFFFFFFF"/>
      <name val="Calibri"/>
      <family val="0"/>
      <charset val="1"/>
    </font>
    <font>
      <b val="true"/>
      <sz val="12"/>
      <color rgb="FF16335B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b val="true"/>
      <sz val="10.5"/>
      <color rgb="FF8A5A00"/>
      <name val="Calibri"/>
      <family val="0"/>
      <charset val="1"/>
    </font>
    <font>
      <b val="true"/>
      <sz val="10.5"/>
      <color rgb="FFB23A2F"/>
      <name val="Calibri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0C2340"/>
        <bgColor rgb="FF17222E"/>
      </patternFill>
    </fill>
    <fill>
      <patternFill patternType="solid">
        <fgColor rgb="FF2E6CA4"/>
        <bgColor rgb="FF3D5A80"/>
      </patternFill>
    </fill>
    <fill>
      <patternFill patternType="solid">
        <fgColor rgb="FFFDF7E3"/>
        <bgColor rgb="FFF9F9F9"/>
      </patternFill>
    </fill>
    <fill>
      <patternFill patternType="solid">
        <fgColor rgb="FF1E7A4D"/>
        <bgColor rgb="FF008080"/>
      </patternFill>
    </fill>
    <fill>
      <patternFill patternType="solid">
        <fgColor rgb="FF3D5A80"/>
        <bgColor rgb="FF2E6CA4"/>
      </patternFill>
    </fill>
    <fill>
      <patternFill patternType="solid">
        <fgColor rgb="FFF4F7FA"/>
        <bgColor rgb="FFF9F9F9"/>
      </patternFill>
    </fill>
    <fill>
      <patternFill patternType="solid">
        <fgColor rgb="FFDCE6F1"/>
        <bgColor rgb="FFE7EEF6"/>
      </patternFill>
    </fill>
    <fill>
      <patternFill patternType="solid">
        <fgColor rgb="FFFFFFFF"/>
        <bgColor rgb="FFF9F9F9"/>
      </patternFill>
    </fill>
    <fill>
      <patternFill patternType="solid">
        <fgColor rgb="FF16335B"/>
        <bgColor rgb="FF0C2340"/>
      </patternFill>
    </fill>
    <fill>
      <patternFill patternType="solid">
        <fgColor rgb="FFE7EEF6"/>
        <bgColor rgb="FFEEF3F8"/>
      </patternFill>
    </fill>
    <fill>
      <patternFill patternType="solid">
        <fgColor rgb="FFF6E7C3"/>
        <bgColor rgb="FFFDF7E3"/>
      </patternFill>
    </fill>
    <fill>
      <patternFill patternType="solid">
        <fgColor rgb="FFF3CFCB"/>
        <bgColor rgb="FFD9D9D9"/>
      </patternFill>
    </fill>
  </fills>
  <borders count="24">
    <border diagonalUp="false" diagonalDown="false">
      <left/>
      <right/>
      <top/>
      <bottom/>
      <diagonal/>
    </border>
    <border diagonalUp="false" diagonalDown="false">
      <left/>
      <right/>
      <top/>
      <bottom style="dotted">
        <color rgb="FF2E6CA4"/>
      </bottom>
      <diagonal/>
    </border>
    <border diagonalUp="false" diagonalDown="false">
      <left style="thin">
        <color rgb="FFC3D0E0"/>
      </left>
      <right style="thin">
        <color rgb="FFC3D0E0"/>
      </right>
      <top style="hair">
        <color rgb="FFC3D0E0"/>
      </top>
      <bottom/>
      <diagonal/>
    </border>
    <border diagonalUp="false" diagonalDown="false">
      <left/>
      <right style="thin">
        <color rgb="FFC3D0E0"/>
      </right>
      <top/>
      <bottom/>
      <diagonal/>
    </border>
    <border diagonalUp="false" diagonalDown="false">
      <left/>
      <right style="thin">
        <color rgb="FFC3D0E0"/>
      </right>
      <top/>
      <bottom style="thin">
        <color rgb="FFC3D0E0"/>
      </bottom>
      <diagonal/>
    </border>
    <border diagonalUp="false" diagonalDown="false">
      <left/>
      <right/>
      <top/>
      <bottom style="thin">
        <color rgb="FFC3D0E0"/>
      </bottom>
      <diagonal/>
    </border>
    <border diagonalUp="false" diagonalDown="false">
      <left/>
      <right/>
      <top style="thin">
        <color rgb="FF2E6CA4"/>
      </top>
      <bottom style="thin">
        <color rgb="FFC3D0E0"/>
      </bottom>
      <diagonal/>
    </border>
    <border diagonalUp="false" diagonalDown="false">
      <left/>
      <right style="thin">
        <color rgb="FF9FB2C9"/>
      </right>
      <top/>
      <bottom/>
      <diagonal/>
    </border>
    <border diagonalUp="false" diagonalDown="false">
      <left/>
      <right style="medium">
        <color rgb="FF3D5A80"/>
      </right>
      <top/>
      <bottom/>
      <diagonal/>
    </border>
    <border diagonalUp="false" diagonalDown="false">
      <left/>
      <right/>
      <top/>
      <bottom style="hair">
        <color rgb="FFC3D0E0"/>
      </bottom>
      <diagonal/>
    </border>
    <border diagonalUp="false" diagonalDown="false">
      <left/>
      <right style="thin">
        <color rgb="FF9FB2C9"/>
      </right>
      <top/>
      <bottom style="hair">
        <color rgb="FFC3D0E0"/>
      </bottom>
      <diagonal/>
    </border>
    <border diagonalUp="false" diagonalDown="false">
      <left/>
      <right style="medium">
        <color rgb="FF3D5A80"/>
      </right>
      <top/>
      <bottom style="hair">
        <color rgb="FFC3D0E0"/>
      </bottom>
      <diagonal/>
    </border>
    <border diagonalUp="false" diagonalDown="false">
      <left/>
      <right/>
      <top style="thin">
        <color rgb="FFC3D0E0"/>
      </top>
      <bottom style="thin">
        <color rgb="FFC3D0E0"/>
      </bottom>
      <diagonal/>
    </border>
    <border diagonalUp="false" diagonalDown="false">
      <left/>
      <right style="thin">
        <color rgb="FF9FB2C9"/>
      </right>
      <top style="thin">
        <color rgb="FFC3D0E0"/>
      </top>
      <bottom style="thin">
        <color rgb="FFC3D0E0"/>
      </bottom>
      <diagonal/>
    </border>
    <border diagonalUp="false" diagonalDown="false">
      <left/>
      <right style="medium">
        <color rgb="FF3D5A80"/>
      </right>
      <top style="thin">
        <color rgb="FFC3D0E0"/>
      </top>
      <bottom style="thin">
        <color rgb="FFC3D0E0"/>
      </bottom>
      <diagonal/>
    </border>
    <border diagonalUp="false" diagonalDown="false">
      <left/>
      <right/>
      <top style="thin">
        <color rgb="FF2E6CA4"/>
      </top>
      <bottom style="thin">
        <color rgb="FF2E6CA4"/>
      </bottom>
      <diagonal/>
    </border>
    <border diagonalUp="false" diagonalDown="false">
      <left/>
      <right style="thin">
        <color rgb="FF9FB2C9"/>
      </right>
      <top style="thin">
        <color rgb="FF2E6CA4"/>
      </top>
      <bottom style="thin">
        <color rgb="FF2E6CA4"/>
      </bottom>
      <diagonal/>
    </border>
    <border diagonalUp="false" diagonalDown="false">
      <left/>
      <right style="medium">
        <color rgb="FF3D5A80"/>
      </right>
      <top style="thin">
        <color rgb="FF2E6CA4"/>
      </top>
      <bottom style="thin">
        <color rgb="FF2E6CA4"/>
      </bottom>
      <diagonal/>
    </border>
    <border diagonalUp="false" diagonalDown="false">
      <left/>
      <right/>
      <top style="medium">
        <color rgb="FF16335B"/>
      </top>
      <bottom style="medium">
        <color rgb="FF16335B"/>
      </bottom>
      <diagonal/>
    </border>
    <border diagonalUp="false" diagonalDown="false">
      <left/>
      <right style="thin">
        <color rgb="FF9FB2C9"/>
      </right>
      <top style="medium">
        <color rgb="FF16335B"/>
      </top>
      <bottom style="medium">
        <color rgb="FF16335B"/>
      </bottom>
      <diagonal/>
    </border>
    <border diagonalUp="false" diagonalDown="false">
      <left/>
      <right style="medium">
        <color rgb="FF3D5A80"/>
      </right>
      <top style="medium">
        <color rgb="FF16335B"/>
      </top>
      <bottom style="medium">
        <color rgb="FF16335B"/>
      </bottom>
      <diagonal/>
    </border>
    <border diagonalUp="false" diagonalDown="false">
      <left/>
      <right/>
      <top/>
      <bottom style="medium">
        <color rgb="FF2E6CA4"/>
      </bottom>
      <diagonal/>
    </border>
    <border diagonalUp="false" diagonalDown="false">
      <left/>
      <right/>
      <top/>
      <bottom style="thin">
        <color rgb="FF2E6CA4"/>
      </bottom>
      <diagonal/>
    </border>
    <border diagonalUp="false" diagonalDown="false">
      <left style="hair">
        <color rgb="FFC3D0E0"/>
      </left>
      <right style="hair">
        <color rgb="FFC3D0E0"/>
      </right>
      <top style="hair">
        <color rgb="FFC3D0E0"/>
      </top>
      <bottom style="hair">
        <color rgb="FFC3D0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7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2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5" fillId="9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5" fillId="9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5" fillId="9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6" fillId="4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1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7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9" fillId="4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8" fillId="7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8" fillId="7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8" fillId="7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0" borderId="9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8" fontId="20" fillId="4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0" fillId="4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0" fillId="4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0" fillId="7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8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21" fillId="8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1" fillId="8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1" fillId="8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7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8" fillId="7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8" fillId="7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8" fillId="7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1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22" fillId="1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2" fillId="1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2" fillId="1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11" borderId="1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23" fillId="11" borderId="1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3" fillId="11" borderId="1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3" fillId="11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8" fontId="2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4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4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2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3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4" borderId="2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8" borderId="2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7" borderId="2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2" fillId="10" borderId="2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11" borderId="2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3" fillId="12" borderId="2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4" fillId="13" borderId="2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B23A2F"/>
      </font>
      <fill>
        <patternFill>
          <bgColor rgb="FFF3CFCB"/>
        </patternFill>
      </fill>
    </dxf>
    <dxf>
      <font>
        <name val="Calibri"/>
        <charset val="1"/>
        <family val="0"/>
        <b val="1"/>
        <color rgb="FF8A5A00"/>
      </font>
      <fill>
        <patternFill>
          <bgColor rgb="FFF6E7C3"/>
        </patternFill>
      </fill>
    </dxf>
    <dxf>
      <font>
        <name val="Calibri"/>
        <charset val="1"/>
        <family val="0"/>
        <i val="1"/>
        <color rgb="FFB23A2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1E7A4D"/>
      <rgbColor rgb="FF9FB2C9"/>
      <rgbColor rgb="FF878787"/>
      <rgbColor rgb="FF9999FF"/>
      <rgbColor rgb="FF993366"/>
      <rgbColor rgb="FFFDF7E3"/>
      <rgbColor rgb="FFE7EEF6"/>
      <rgbColor rgb="FF660066"/>
      <rgbColor rgb="FFFF8080"/>
      <rgbColor rgb="FF2E6CA4"/>
      <rgbColor rgb="FFC3D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F8"/>
      <rgbColor rgb="FFDCE6F1"/>
      <rgbColor rgb="FFF6E7C3"/>
      <rgbColor rgb="FFD9D9D9"/>
      <rgbColor rgb="FFF4F7FA"/>
      <rgbColor rgb="FFF9F9F9"/>
      <rgbColor rgb="FFF3CFCB"/>
      <rgbColor rgb="FF3D5A80"/>
      <rgbColor rgb="FF33CCCC"/>
      <rgbColor rgb="FF99CC00"/>
      <rgbColor rgb="FFFFCC00"/>
      <rgbColor rgb="FFFF9900"/>
      <rgbColor rgb="FFFF6600"/>
      <rgbColor rgb="FF6B7A8D"/>
      <rgbColor rgb="FF969696"/>
      <rgbColor rgb="FF16335B"/>
      <rgbColor rgb="FF339966"/>
      <rgbColor rgb="FF0C2340"/>
      <rgbColor rgb="FF333300"/>
      <rgbColor rgb="FFB23A2F"/>
      <rgbColor rgb="FF993366"/>
      <rgbColor rgb="FF1B4D89"/>
      <rgbColor rgb="FF1722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"Liquidität Monatsende"</c:f>
              <c:strCache>
                <c:ptCount val="1"/>
                <c:pt idx="0">
                  <c:v>Liquidität Monatsende</c:v>
                </c:pt>
              </c:strCache>
            </c:strRef>
          </c:tx>
          <c:spPr>
            <a:solidFill>
              <a:srgbClr val="2e6ca4"/>
            </a:solidFill>
            <a:ln w="29880">
              <a:solidFill>
                <a:srgbClr val="2e6ca4"/>
              </a:solidFill>
              <a:round/>
            </a:ln>
          </c:spPr>
          <c:marker>
            <c:symbol val="circle"/>
            <c:size val="5"/>
            <c:spPr>
              <a:solidFill>
                <a:srgbClr val="2e6ca4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'Cashflow 2026'!$C$17:$N$17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'Cashflow 2026'!$C$47:$N$47</c:f>
              <c:numCache>
                <c:formatCode>#,##0" €";[RED]\(#,##0") €";\–</c:formatCode>
                <c:ptCount val="12"/>
                <c:pt idx="0">
                  <c:v>100000</c:v>
                </c:pt>
                <c:pt idx="1">
                  <c:v>116000</c:v>
                </c:pt>
                <c:pt idx="2">
                  <c:v>122000</c:v>
                </c:pt>
                <c:pt idx="3">
                  <c:v>120000</c:v>
                </c:pt>
                <c:pt idx="4">
                  <c:v>138000</c:v>
                </c:pt>
                <c:pt idx="5">
                  <c:v>131000</c:v>
                </c:pt>
                <c:pt idx="6">
                  <c:v>92000</c:v>
                </c:pt>
                <c:pt idx="7">
                  <c:v>101000</c:v>
                </c:pt>
                <c:pt idx="8">
                  <c:v>88000</c:v>
                </c:pt>
                <c:pt idx="9">
                  <c:v>117000</c:v>
                </c:pt>
                <c:pt idx="10">
                  <c:v>156000</c:v>
                </c:pt>
                <c:pt idx="11">
                  <c:v>144000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"Warnschwelle"</c:f>
              <c:strCache>
                <c:ptCount val="1"/>
                <c:pt idx="0">
                  <c:v>Warnschwelle</c:v>
                </c:pt>
              </c:strCache>
            </c:strRef>
          </c:tx>
          <c:spPr>
            <a:solidFill>
              <a:srgbClr val="b23a2f"/>
            </a:solidFill>
            <a:ln w="15120">
              <a:solidFill>
                <a:srgbClr val="b23a2f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'Cashflow 2026'!$C$17:$N$17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'Cashflow 2026'!$C$71:$N$71</c:f>
              <c:numCache>
                <c:formatCode>#,##0" €";[RED]\(#,##0") €";0" €"</c:formatCode>
                <c:ptCount val="12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100000</c:v>
                </c:pt>
                <c:pt idx="4">
                  <c:v>100000</c:v>
                </c:pt>
                <c:pt idx="5">
                  <c:v>100000</c:v>
                </c:pt>
                <c:pt idx="6">
                  <c:v>100000</c:v>
                </c:pt>
                <c:pt idx="7">
                  <c:v>100000</c:v>
                </c:pt>
                <c:pt idx="8">
                  <c:v>100000</c:v>
                </c:pt>
                <c:pt idx="9">
                  <c:v>100000</c:v>
                </c:pt>
                <c:pt idx="10">
                  <c:v>100000</c:v>
                </c:pt>
                <c:pt idx="11">
                  <c:v>100000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3692378"/>
        <c:axId val="72928479"/>
      </c:lineChart>
      <c:catAx>
        <c:axId val="2369237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928479"/>
        <c:crosses val="autoZero"/>
        <c:auto val="1"/>
        <c:lblAlgn val="ctr"/>
        <c:lblOffset val="100"/>
        <c:noMultiLvlLbl val="0"/>
      </c:catAx>
      <c:valAx>
        <c:axId val="72928479"/>
        <c:scaling>
          <c:orientation val="minMax"/>
        </c:scaling>
        <c:delete val="0"/>
        <c:axPos val="l"/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69237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"Operativ"</c:f>
              <c:strCache>
                <c:ptCount val="1"/>
                <c:pt idx="0">
                  <c:v>Operativ</c:v>
                </c:pt>
              </c:strCache>
            </c:strRef>
          </c:tx>
          <c:spPr>
            <a:solidFill>
              <a:srgbClr val="2e6ca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'Cashflow 2026'!$C$17:$N$17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'Cashflow 2026'!$C$35:$N$35</c:f>
              <c:numCache>
                <c:formatCode>#,##0" €";[RED]\(#,##0") €";\–</c:formatCode>
                <c:ptCount val="12"/>
                <c:pt idx="0">
                  <c:v>24000</c:v>
                </c:pt>
                <c:pt idx="1">
                  <c:v>20000</c:v>
                </c:pt>
                <c:pt idx="2">
                  <c:v>10000</c:v>
                </c:pt>
                <c:pt idx="3">
                  <c:v>27000</c:v>
                </c:pt>
                <c:pt idx="4">
                  <c:v>22000</c:v>
                </c:pt>
                <c:pt idx="5">
                  <c:v>-3000</c:v>
                </c:pt>
                <c:pt idx="6">
                  <c:v>7000</c:v>
                </c:pt>
                <c:pt idx="7">
                  <c:v>7000</c:v>
                </c:pt>
                <c:pt idx="8">
                  <c:v>1000</c:v>
                </c:pt>
                <c:pt idx="9">
                  <c:v>35000</c:v>
                </c:pt>
                <c:pt idx="10">
                  <c:v>45000</c:v>
                </c:pt>
                <c:pt idx="11">
                  <c:v>29000</c:v>
                </c:pt>
              </c:numCache>
            </c:numRef>
          </c:val>
        </c:ser>
        <c:ser>
          <c:idx val="1"/>
          <c:order val="1"/>
          <c:tx>
            <c:strRef>
              <c:f>"Investition"</c:f>
              <c:strCache>
                <c:ptCount val="1"/>
                <c:pt idx="0">
                  <c:v>Investition</c:v>
                </c:pt>
              </c:strCache>
            </c:strRef>
          </c:tx>
          <c:spPr>
            <a:solidFill>
              <a:srgbClr val="3d5a8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'Cashflow 2026'!$C$17:$N$17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'Cashflow 2026'!$C$39:$N$39</c:f>
              <c:numCache>
                <c:formatCode>#,##0" €";[RED]\(#,##0") €";\–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-60000</c:v>
                </c:pt>
                <c:pt idx="7">
                  <c:v>8000</c:v>
                </c:pt>
                <c:pt idx="8">
                  <c:v>-8000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2"/>
          <c:order val="2"/>
          <c:tx>
            <c:strRef>
              <c:f>"Finanzierung"</c:f>
              <c:strCache>
                <c:ptCount val="1"/>
                <c:pt idx="0">
                  <c:v>Finanzierung</c:v>
                </c:pt>
              </c:strCache>
            </c:strRef>
          </c:tx>
          <c:spPr>
            <a:solidFill>
              <a:srgbClr val="0c234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'Cashflow 2026'!$C$17:$N$17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'Cashflow 2026'!$C$45:$N$45</c:f>
              <c:numCache>
                <c:formatCode>#,##0" €";[RED]\(#,##0") €";\–</c:formatCode>
                <c:ptCount val="12"/>
                <c:pt idx="0">
                  <c:v>-4000</c:v>
                </c:pt>
                <c:pt idx="1">
                  <c:v>-4000</c:v>
                </c:pt>
                <c:pt idx="2">
                  <c:v>-4000</c:v>
                </c:pt>
                <c:pt idx="3">
                  <c:v>-29000</c:v>
                </c:pt>
                <c:pt idx="4">
                  <c:v>-4000</c:v>
                </c:pt>
                <c:pt idx="5">
                  <c:v>-4000</c:v>
                </c:pt>
                <c:pt idx="6">
                  <c:v>14000</c:v>
                </c:pt>
                <c:pt idx="7">
                  <c:v>-6000</c:v>
                </c:pt>
                <c:pt idx="8">
                  <c:v>-6000</c:v>
                </c:pt>
                <c:pt idx="9">
                  <c:v>-6000</c:v>
                </c:pt>
                <c:pt idx="10">
                  <c:v>-6000</c:v>
                </c:pt>
                <c:pt idx="11">
                  <c:v>-41000</c:v>
                </c:pt>
              </c:numCache>
            </c:numRef>
          </c:val>
        </c:ser>
        <c:gapWidth val="40"/>
        <c:overlap val="0"/>
        <c:axId val="67636840"/>
        <c:axId val="96363755"/>
      </c:barChart>
      <c:catAx>
        <c:axId val="67636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363755"/>
        <c:crosses val="autoZero"/>
        <c:auto val="1"/>
        <c:lblAlgn val="ctr"/>
        <c:lblOffset val="100"/>
        <c:noMultiLvlLbl val="0"/>
      </c:catAx>
      <c:valAx>
        <c:axId val="9636375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63684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51</xdr:row>
      <xdr:rowOff>0</xdr:rowOff>
    </xdr:from>
    <xdr:to>
      <xdr:col>6</xdr:col>
      <xdr:colOff>144000</xdr:colOff>
      <xdr:row>65</xdr:row>
      <xdr:rowOff>32760</xdr:rowOff>
    </xdr:to>
    <xdr:graphicFrame>
      <xdr:nvGraphicFramePr>
        <xdr:cNvPr id="0" name="Chart 1"/>
        <xdr:cNvGraphicFramePr/>
      </xdr:nvGraphicFramePr>
      <xdr:xfrm>
        <a:off x="154800" y="10258560"/>
        <a:ext cx="5471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51</xdr:row>
      <xdr:rowOff>0</xdr:rowOff>
    </xdr:from>
    <xdr:to>
      <xdr:col>15</xdr:col>
      <xdr:colOff>28440</xdr:colOff>
      <xdr:row>65</xdr:row>
      <xdr:rowOff>32760</xdr:rowOff>
    </xdr:to>
    <xdr:graphicFrame>
      <xdr:nvGraphicFramePr>
        <xdr:cNvPr id="1" name="Chart 2"/>
        <xdr:cNvGraphicFramePr/>
      </xdr:nvGraphicFramePr>
      <xdr:xfrm>
        <a:off x="6948000" y="10258560"/>
        <a:ext cx="5327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2340"/>
    <pageSetUpPr fitToPage="true"/>
  </sheetPr>
  <dimension ref="A1:Q7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7" topLeftCell="C18" activePane="bottomRight" state="frozen"/>
      <selection pane="topLeft" activeCell="A1" activeCellId="0" sqref="A1"/>
      <selection pane="topRight" activeCell="C1" activeCellId="0" sqref="C1"/>
      <selection pane="bottomLeft" activeCell="A18" activeCellId="0" sqref="A1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4"/>
    <col collapsed="false" customWidth="true" hidden="false" outlineLevel="0" max="14" min="3" style="0" width="10.4"/>
    <col collapsed="false" customWidth="true" hidden="false" outlineLevel="0" max="15" min="15" style="0" width="12.8"/>
    <col collapsed="false" customWidth="true" hidden="false" outlineLevel="0" max="16" min="16" style="0" width="11.2"/>
    <col collapsed="false" customWidth="true" hidden="false" outlineLevel="0" max="17" min="17" style="0" width="2.2"/>
  </cols>
  <sheetData>
    <row r="1" customFormat="false" ht="7.5" hidden="false" customHeight="true" outlineLevel="0" collapsed="false"/>
    <row r="2" customFormat="false" ht="24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3" t="s">
        <v>1</v>
      </c>
      <c r="M2" s="3"/>
      <c r="N2" s="3"/>
      <c r="O2" s="3"/>
      <c r="P2" s="3"/>
      <c r="Q2" s="1"/>
    </row>
    <row r="3" customFormat="false" ht="15.7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1"/>
    </row>
    <row r="4" customFormat="false" ht="19.5" hidden="false" customHeight="true" outlineLevel="0" collapsed="false">
      <c r="A4" s="1"/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5" t="s">
        <v>3</v>
      </c>
      <c r="M4" s="5"/>
      <c r="N4" s="5"/>
      <c r="O4" s="5"/>
      <c r="P4" s="5"/>
      <c r="Q4" s="1"/>
    </row>
    <row r="5" customFormat="false" ht="3" hidden="false" customHeight="tru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customFormat="false" ht="6.75" hidden="false" customHeight="true" outlineLevel="0" collapsed="false"/>
    <row r="7" customFormat="false" ht="19.5" hidden="false" customHeight="true" outlineLevel="0" collapsed="false">
      <c r="B7" s="7" t="s">
        <v>4</v>
      </c>
      <c r="D7" s="8" t="s">
        <v>1</v>
      </c>
      <c r="F7" s="9" t="s">
        <v>5</v>
      </c>
      <c r="G7" s="10" t="s">
        <v>6</v>
      </c>
      <c r="I7" s="9" t="s">
        <v>7</v>
      </c>
      <c r="J7" s="10" t="s">
        <v>8</v>
      </c>
      <c r="L7" s="9" t="s">
        <v>9</v>
      </c>
      <c r="N7" s="8" t="s">
        <v>10</v>
      </c>
    </row>
    <row r="8" customFormat="false" ht="6.75" hidden="false" customHeight="true" outlineLevel="0" collapsed="false"/>
    <row r="9" customFormat="false" ht="3" hidden="false" customHeight="true" outlineLevel="0" collapsed="false">
      <c r="B9" s="11"/>
      <c r="C9" s="11"/>
      <c r="D9" s="11"/>
      <c r="E9" s="12"/>
      <c r="F9" s="12"/>
      <c r="G9" s="12"/>
      <c r="H9" s="11"/>
      <c r="I9" s="11"/>
      <c r="J9" s="11"/>
      <c r="K9" s="11"/>
      <c r="L9" s="11"/>
      <c r="M9" s="11"/>
      <c r="N9" s="13"/>
      <c r="O9" s="13"/>
      <c r="P9" s="13"/>
    </row>
    <row r="10" customFormat="false" ht="15" hidden="false" customHeight="true" outlineLevel="0" collapsed="false">
      <c r="B10" s="14" t="s">
        <v>11</v>
      </c>
      <c r="C10" s="14"/>
      <c r="D10" s="14"/>
      <c r="E10" s="14" t="s">
        <v>12</v>
      </c>
      <c r="F10" s="14"/>
      <c r="G10" s="14"/>
      <c r="H10" s="14" t="s">
        <v>13</v>
      </c>
      <c r="I10" s="14"/>
      <c r="J10" s="14"/>
      <c r="K10" s="14" t="s">
        <v>14</v>
      </c>
      <c r="L10" s="14"/>
      <c r="M10" s="14"/>
      <c r="N10" s="14" t="s">
        <v>15</v>
      </c>
      <c r="O10" s="14"/>
      <c r="P10" s="14"/>
    </row>
    <row r="11" customFormat="false" ht="25.5" hidden="false" customHeight="true" outlineLevel="0" collapsed="false">
      <c r="B11" s="15" t="n">
        <f aca="false">C18</f>
        <v>80000</v>
      </c>
      <c r="C11" s="15"/>
      <c r="D11" s="15"/>
      <c r="E11" s="15" t="n">
        <f aca="false">N47</f>
        <v>144000</v>
      </c>
      <c r="F11" s="15"/>
      <c r="G11" s="15"/>
      <c r="H11" s="15" t="n">
        <f aca="false">O46</f>
        <v>64000</v>
      </c>
      <c r="I11" s="15"/>
      <c r="J11" s="15"/>
      <c r="K11" s="15" t="n">
        <f aca="false">O35</f>
        <v>224000</v>
      </c>
      <c r="L11" s="15"/>
      <c r="M11" s="15"/>
      <c r="N11" s="15" t="n">
        <f aca="false">MIN(C47:N47)</f>
        <v>88000</v>
      </c>
      <c r="O11" s="15"/>
      <c r="P11" s="15"/>
    </row>
    <row r="12" customFormat="false" ht="13.5" hidden="false" customHeight="true" outlineLevel="0" collapsed="false">
      <c r="B12" s="16" t="s">
        <v>16</v>
      </c>
      <c r="C12" s="16"/>
      <c r="D12" s="16"/>
      <c r="E12" s="16" t="s">
        <v>17</v>
      </c>
      <c r="F12" s="16"/>
      <c r="G12" s="16"/>
      <c r="H12" s="16" t="s">
        <v>18</v>
      </c>
      <c r="I12" s="16"/>
      <c r="J12" s="16"/>
      <c r="K12" s="16" t="s">
        <v>19</v>
      </c>
      <c r="L12" s="16"/>
      <c r="M12" s="16"/>
      <c r="N12" s="16" t="s">
        <v>20</v>
      </c>
      <c r="O12" s="16"/>
      <c r="P12" s="16"/>
    </row>
    <row r="13" customFormat="false" ht="7.5" hidden="false" customHeight="true" outlineLevel="0" collapsed="false"/>
    <row r="14" customFormat="false" ht="13.5" hidden="false" customHeight="true" outlineLevel="0" collapsed="false">
      <c r="B14" s="17" t="s">
        <v>21</v>
      </c>
      <c r="C14" s="17"/>
      <c r="D14" s="17"/>
      <c r="E14" s="17"/>
      <c r="F14" s="17" t="s">
        <v>22</v>
      </c>
      <c r="G14" s="17"/>
      <c r="H14" s="17"/>
      <c r="I14" s="17"/>
      <c r="J14" s="17" t="s">
        <v>23</v>
      </c>
      <c r="K14" s="17"/>
      <c r="L14" s="17"/>
      <c r="M14" s="17"/>
      <c r="N14" s="17" t="s">
        <v>24</v>
      </c>
      <c r="O14" s="17"/>
      <c r="P14" s="17"/>
    </row>
    <row r="15" customFormat="false" ht="21.75" hidden="false" customHeight="true" outlineLevel="0" collapsed="false">
      <c r="B15" s="18" t="n">
        <f aca="false">P46</f>
        <v>5333.33333333333</v>
      </c>
      <c r="C15" s="18"/>
      <c r="D15" s="18"/>
      <c r="E15" s="18"/>
      <c r="F15" s="19" t="n">
        <f aca="false">O35/O24</f>
        <v>0.131070801638385</v>
      </c>
      <c r="G15" s="19"/>
      <c r="H15" s="19"/>
      <c r="I15" s="19"/>
      <c r="J15" s="20" t="n">
        <f aca="false">N47/P34</f>
        <v>1.16363636363636</v>
      </c>
      <c r="K15" s="20"/>
      <c r="L15" s="20"/>
      <c r="M15" s="20"/>
      <c r="N15" s="21" t="n">
        <v>100000</v>
      </c>
      <c r="O15" s="21"/>
      <c r="P15" s="21"/>
    </row>
    <row r="16" customFormat="false" ht="7.5" hidden="false" customHeight="true" outlineLevel="0" collapsed="false"/>
    <row r="17" customFormat="false" ht="21.75" hidden="false" customHeight="true" outlineLevel="0" collapsed="false">
      <c r="B17" s="22" t="s">
        <v>25</v>
      </c>
      <c r="C17" s="23" t="s">
        <v>26</v>
      </c>
      <c r="D17" s="23" t="s">
        <v>27</v>
      </c>
      <c r="E17" s="24" t="s">
        <v>28</v>
      </c>
      <c r="F17" s="23" t="s">
        <v>29</v>
      </c>
      <c r="G17" s="23" t="s">
        <v>30</v>
      </c>
      <c r="H17" s="24" t="s">
        <v>31</v>
      </c>
      <c r="I17" s="23" t="s">
        <v>32</v>
      </c>
      <c r="J17" s="23" t="s">
        <v>33</v>
      </c>
      <c r="K17" s="24" t="s">
        <v>34</v>
      </c>
      <c r="L17" s="23" t="s">
        <v>35</v>
      </c>
      <c r="M17" s="23" t="s">
        <v>36</v>
      </c>
      <c r="N17" s="25" t="s">
        <v>37</v>
      </c>
      <c r="O17" s="23" t="s">
        <v>38</v>
      </c>
      <c r="P17" s="23" t="s">
        <v>39</v>
      </c>
    </row>
    <row r="18" customFormat="false" ht="16.5" hidden="false" customHeight="true" outlineLevel="0" collapsed="false">
      <c r="B18" s="26" t="s">
        <v>40</v>
      </c>
      <c r="C18" s="27" t="n">
        <v>80000</v>
      </c>
      <c r="D18" s="28" t="n">
        <f aca="false">C47</f>
        <v>100000</v>
      </c>
      <c r="E18" s="29" t="n">
        <f aca="false">D47</f>
        <v>116000</v>
      </c>
      <c r="F18" s="28" t="n">
        <f aca="false">E47</f>
        <v>122000</v>
      </c>
      <c r="G18" s="28" t="n">
        <f aca="false">F47</f>
        <v>120000</v>
      </c>
      <c r="H18" s="29" t="n">
        <f aca="false">G47</f>
        <v>138000</v>
      </c>
      <c r="I18" s="28" t="n">
        <f aca="false">H47</f>
        <v>131000</v>
      </c>
      <c r="J18" s="28" t="n">
        <f aca="false">I47</f>
        <v>92000</v>
      </c>
      <c r="K18" s="29" t="n">
        <f aca="false">J47</f>
        <v>101000</v>
      </c>
      <c r="L18" s="28" t="n">
        <f aca="false">K47</f>
        <v>88000</v>
      </c>
      <c r="M18" s="28" t="n">
        <f aca="false">L47</f>
        <v>117000</v>
      </c>
      <c r="N18" s="30" t="n">
        <f aca="false">M47</f>
        <v>156000</v>
      </c>
      <c r="O18" s="28" t="n">
        <f aca="false">C18</f>
        <v>80000</v>
      </c>
      <c r="P18" s="28"/>
    </row>
    <row r="19" customFormat="false" ht="18.75" hidden="false" customHeight="true" outlineLevel="0" collapsed="false">
      <c r="B19" s="31" t="s">
        <v>41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</row>
    <row r="20" customFormat="false" ht="16.5" hidden="false" customHeight="true" outlineLevel="0" collapsed="false">
      <c r="B20" s="32" t="s">
        <v>42</v>
      </c>
      <c r="C20" s="33" t="n">
        <v>92000</v>
      </c>
      <c r="D20" s="33" t="n">
        <v>88000</v>
      </c>
      <c r="E20" s="34" t="n">
        <v>95000</v>
      </c>
      <c r="F20" s="33" t="n">
        <v>98000</v>
      </c>
      <c r="G20" s="33" t="n">
        <v>90000</v>
      </c>
      <c r="H20" s="34" t="n">
        <v>84000</v>
      </c>
      <c r="I20" s="33" t="n">
        <v>72000</v>
      </c>
      <c r="J20" s="33" t="n">
        <v>70000</v>
      </c>
      <c r="K20" s="34" t="n">
        <v>96000</v>
      </c>
      <c r="L20" s="33" t="n">
        <v>104000</v>
      </c>
      <c r="M20" s="33" t="n">
        <v>112000</v>
      </c>
      <c r="N20" s="35" t="n">
        <v>120000</v>
      </c>
      <c r="O20" s="36" t="n">
        <f aca="false">SUM(C20:N20)</f>
        <v>1121000</v>
      </c>
      <c r="P20" s="36" t="n">
        <f aca="false">AVERAGE(C20:N20)</f>
        <v>93416.6666666667</v>
      </c>
    </row>
    <row r="21" customFormat="false" ht="16.5" hidden="false" customHeight="true" outlineLevel="0" collapsed="false">
      <c r="B21" s="32" t="s">
        <v>43</v>
      </c>
      <c r="C21" s="33" t="n">
        <v>18000</v>
      </c>
      <c r="D21" s="33" t="n">
        <v>15000</v>
      </c>
      <c r="E21" s="34" t="n">
        <v>22000</v>
      </c>
      <c r="F21" s="33" t="n">
        <v>20000</v>
      </c>
      <c r="G21" s="33" t="n">
        <v>17000</v>
      </c>
      <c r="H21" s="34" t="n">
        <v>14000</v>
      </c>
      <c r="I21" s="33" t="n">
        <v>10000</v>
      </c>
      <c r="J21" s="33" t="n">
        <v>12000</v>
      </c>
      <c r="K21" s="34" t="n">
        <v>24000</v>
      </c>
      <c r="L21" s="33" t="n">
        <v>28000</v>
      </c>
      <c r="M21" s="33" t="n">
        <v>30000</v>
      </c>
      <c r="N21" s="35" t="n">
        <v>34000</v>
      </c>
      <c r="O21" s="36" t="n">
        <f aca="false">SUM(C21:N21)</f>
        <v>244000</v>
      </c>
      <c r="P21" s="36" t="n">
        <f aca="false">AVERAGE(C21:N21)</f>
        <v>20333.3333333333</v>
      </c>
    </row>
    <row r="22" customFormat="false" ht="16.5" hidden="false" customHeight="true" outlineLevel="0" collapsed="false">
      <c r="B22" s="32" t="s">
        <v>44</v>
      </c>
      <c r="C22" s="33" t="n">
        <v>24000</v>
      </c>
      <c r="D22" s="33" t="n">
        <v>24000</v>
      </c>
      <c r="E22" s="34" t="n">
        <v>25000</v>
      </c>
      <c r="F22" s="33" t="n">
        <v>25000</v>
      </c>
      <c r="G22" s="33" t="n">
        <v>26000</v>
      </c>
      <c r="H22" s="34" t="n">
        <v>26000</v>
      </c>
      <c r="I22" s="33" t="n">
        <v>26000</v>
      </c>
      <c r="J22" s="33" t="n">
        <v>27000</v>
      </c>
      <c r="K22" s="34" t="n">
        <v>27000</v>
      </c>
      <c r="L22" s="33" t="n">
        <v>28000</v>
      </c>
      <c r="M22" s="33" t="n">
        <v>29000</v>
      </c>
      <c r="N22" s="35" t="n">
        <v>30000</v>
      </c>
      <c r="O22" s="36" t="n">
        <f aca="false">SUM(C22:N22)</f>
        <v>317000</v>
      </c>
      <c r="P22" s="36" t="n">
        <f aca="false">AVERAGE(C22:N22)</f>
        <v>26416.6666666667</v>
      </c>
    </row>
    <row r="23" customFormat="false" ht="16.5" hidden="false" customHeight="true" outlineLevel="0" collapsed="false">
      <c r="B23" s="32" t="s">
        <v>45</v>
      </c>
      <c r="C23" s="33" t="n">
        <v>2000</v>
      </c>
      <c r="D23" s="33" t="n">
        <v>1000</v>
      </c>
      <c r="E23" s="34" t="n">
        <v>3000</v>
      </c>
      <c r="F23" s="33" t="n">
        <v>1000</v>
      </c>
      <c r="G23" s="33" t="n">
        <v>2000</v>
      </c>
      <c r="H23" s="34" t="n">
        <v>1000</v>
      </c>
      <c r="I23" s="33" t="n">
        <v>1000</v>
      </c>
      <c r="J23" s="33" t="n">
        <v>2000</v>
      </c>
      <c r="K23" s="34" t="n">
        <v>4000</v>
      </c>
      <c r="L23" s="33" t="n">
        <v>2000</v>
      </c>
      <c r="M23" s="33" t="n">
        <v>2000</v>
      </c>
      <c r="N23" s="35" t="n">
        <v>6000</v>
      </c>
      <c r="O23" s="36" t="n">
        <f aca="false">SUM(C23:N23)</f>
        <v>27000</v>
      </c>
      <c r="P23" s="36" t="n">
        <f aca="false">AVERAGE(C23:N23)</f>
        <v>2250</v>
      </c>
    </row>
    <row r="24" customFormat="false" ht="16.5" hidden="false" customHeight="true" outlineLevel="0" collapsed="false">
      <c r="B24" s="37" t="s">
        <v>46</v>
      </c>
      <c r="C24" s="38" t="n">
        <f aca="false">SUM(C20:C23)</f>
        <v>136000</v>
      </c>
      <c r="D24" s="38" t="n">
        <f aca="false">SUM(D20:D23)</f>
        <v>128000</v>
      </c>
      <c r="E24" s="39" t="n">
        <f aca="false">SUM(E20:E23)</f>
        <v>145000</v>
      </c>
      <c r="F24" s="38" t="n">
        <f aca="false">SUM(F20:F23)</f>
        <v>144000</v>
      </c>
      <c r="G24" s="38" t="n">
        <f aca="false">SUM(G20:G23)</f>
        <v>135000</v>
      </c>
      <c r="H24" s="39" t="n">
        <f aca="false">SUM(H20:H23)</f>
        <v>125000</v>
      </c>
      <c r="I24" s="38" t="n">
        <f aca="false">SUM(I20:I23)</f>
        <v>109000</v>
      </c>
      <c r="J24" s="38" t="n">
        <f aca="false">SUM(J20:J23)</f>
        <v>111000</v>
      </c>
      <c r="K24" s="39" t="n">
        <f aca="false">SUM(K20:K23)</f>
        <v>151000</v>
      </c>
      <c r="L24" s="38" t="n">
        <f aca="false">SUM(L20:L23)</f>
        <v>162000</v>
      </c>
      <c r="M24" s="38" t="n">
        <f aca="false">SUM(M20:M23)</f>
        <v>173000</v>
      </c>
      <c r="N24" s="40" t="n">
        <f aca="false">SUM(N20:N23)</f>
        <v>190000</v>
      </c>
      <c r="O24" s="38" t="n">
        <f aca="false">SUM(C24:N24)</f>
        <v>1709000</v>
      </c>
      <c r="P24" s="38" t="n">
        <f aca="false">AVERAGE(C24:N24)</f>
        <v>142416.666666667</v>
      </c>
    </row>
    <row r="25" customFormat="false" ht="18.75" hidden="false" customHeight="true" outlineLevel="0" collapsed="false">
      <c r="B25" s="31" t="s">
        <v>47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customFormat="false" ht="16.5" hidden="false" customHeight="true" outlineLevel="0" collapsed="false">
      <c r="B26" s="32" t="s">
        <v>48</v>
      </c>
      <c r="C26" s="33" t="n">
        <v>52000</v>
      </c>
      <c r="D26" s="33" t="n">
        <v>52000</v>
      </c>
      <c r="E26" s="34" t="n">
        <v>52000</v>
      </c>
      <c r="F26" s="33" t="n">
        <v>53000</v>
      </c>
      <c r="G26" s="33" t="n">
        <v>53000</v>
      </c>
      <c r="H26" s="34" t="n">
        <v>53000</v>
      </c>
      <c r="I26" s="33" t="n">
        <v>54000</v>
      </c>
      <c r="J26" s="33" t="n">
        <v>54000</v>
      </c>
      <c r="K26" s="34" t="n">
        <v>54000</v>
      </c>
      <c r="L26" s="33" t="n">
        <v>55000</v>
      </c>
      <c r="M26" s="33" t="n">
        <v>55000</v>
      </c>
      <c r="N26" s="35" t="n">
        <v>58000</v>
      </c>
      <c r="O26" s="36" t="n">
        <f aca="false">SUM(C26:N26)</f>
        <v>645000</v>
      </c>
      <c r="P26" s="36" t="n">
        <f aca="false">AVERAGE(C26:N26)</f>
        <v>53750</v>
      </c>
    </row>
    <row r="27" customFormat="false" ht="16.5" hidden="false" customHeight="true" outlineLevel="0" collapsed="false">
      <c r="B27" s="32" t="s">
        <v>49</v>
      </c>
      <c r="C27" s="33" t="n">
        <v>34000</v>
      </c>
      <c r="D27" s="33" t="n">
        <v>32000</v>
      </c>
      <c r="E27" s="34" t="n">
        <v>36000</v>
      </c>
      <c r="F27" s="33" t="n">
        <v>37000</v>
      </c>
      <c r="G27" s="33" t="n">
        <v>33000</v>
      </c>
      <c r="H27" s="34" t="n">
        <v>30000</v>
      </c>
      <c r="I27" s="33" t="n">
        <v>26000</v>
      </c>
      <c r="J27" s="33" t="n">
        <v>25000</v>
      </c>
      <c r="K27" s="34" t="n">
        <v>38000</v>
      </c>
      <c r="L27" s="33" t="n">
        <v>42000</v>
      </c>
      <c r="M27" s="33" t="n">
        <v>45000</v>
      </c>
      <c r="N27" s="35" t="n">
        <v>49000</v>
      </c>
      <c r="O27" s="36" t="n">
        <f aca="false">SUM(C27:N27)</f>
        <v>427000</v>
      </c>
      <c r="P27" s="36" t="n">
        <f aca="false">AVERAGE(C27:N27)</f>
        <v>35583.3333333333</v>
      </c>
    </row>
    <row r="28" customFormat="false" ht="16.5" hidden="false" customHeight="true" outlineLevel="0" collapsed="false">
      <c r="B28" s="32" t="s">
        <v>50</v>
      </c>
      <c r="C28" s="33" t="n">
        <v>8000</v>
      </c>
      <c r="D28" s="33" t="n">
        <v>8000</v>
      </c>
      <c r="E28" s="34" t="n">
        <v>8000</v>
      </c>
      <c r="F28" s="33" t="n">
        <v>8000</v>
      </c>
      <c r="G28" s="33" t="n">
        <v>8000</v>
      </c>
      <c r="H28" s="34" t="n">
        <v>8000</v>
      </c>
      <c r="I28" s="33" t="n">
        <v>8000</v>
      </c>
      <c r="J28" s="33" t="n">
        <v>8000</v>
      </c>
      <c r="K28" s="34" t="n">
        <v>8000</v>
      </c>
      <c r="L28" s="33" t="n">
        <v>8000</v>
      </c>
      <c r="M28" s="33" t="n">
        <v>8000</v>
      </c>
      <c r="N28" s="35" t="n">
        <v>8000</v>
      </c>
      <c r="O28" s="36" t="n">
        <f aca="false">SUM(C28:N28)</f>
        <v>96000</v>
      </c>
      <c r="P28" s="36" t="n">
        <f aca="false">AVERAGE(C28:N28)</f>
        <v>8000</v>
      </c>
    </row>
    <row r="29" customFormat="false" ht="16.5" hidden="false" customHeight="true" outlineLevel="0" collapsed="false">
      <c r="B29" s="32" t="s">
        <v>51</v>
      </c>
      <c r="C29" s="33" t="n">
        <v>9000</v>
      </c>
      <c r="D29" s="33" t="n">
        <v>7000</v>
      </c>
      <c r="E29" s="34" t="n">
        <v>11000</v>
      </c>
      <c r="F29" s="33" t="n">
        <v>9000</v>
      </c>
      <c r="G29" s="33" t="n">
        <v>10000</v>
      </c>
      <c r="H29" s="34" t="n">
        <v>7000</v>
      </c>
      <c r="I29" s="33" t="n">
        <v>5000</v>
      </c>
      <c r="J29" s="33" t="n">
        <v>8000</v>
      </c>
      <c r="K29" s="34" t="n">
        <v>14000</v>
      </c>
      <c r="L29" s="33" t="n">
        <v>12000</v>
      </c>
      <c r="M29" s="33" t="n">
        <v>11000</v>
      </c>
      <c r="N29" s="35" t="n">
        <v>9000</v>
      </c>
      <c r="O29" s="36" t="n">
        <f aca="false">SUM(C29:N29)</f>
        <v>112000</v>
      </c>
      <c r="P29" s="36" t="n">
        <f aca="false">AVERAGE(C29:N29)</f>
        <v>9333.33333333333</v>
      </c>
    </row>
    <row r="30" customFormat="false" ht="16.5" hidden="false" customHeight="true" outlineLevel="0" collapsed="false">
      <c r="B30" s="32" t="s">
        <v>52</v>
      </c>
      <c r="C30" s="33" t="n">
        <v>4000</v>
      </c>
      <c r="D30" s="33" t="n">
        <v>4000</v>
      </c>
      <c r="E30" s="34" t="n">
        <v>4000</v>
      </c>
      <c r="F30" s="33" t="n">
        <v>5000</v>
      </c>
      <c r="G30" s="33" t="n">
        <v>4000</v>
      </c>
      <c r="H30" s="34" t="n">
        <v>4000</v>
      </c>
      <c r="I30" s="33" t="n">
        <v>4000</v>
      </c>
      <c r="J30" s="33" t="n">
        <v>4000</v>
      </c>
      <c r="K30" s="34" t="n">
        <v>6000</v>
      </c>
      <c r="L30" s="33" t="n">
        <v>4000</v>
      </c>
      <c r="M30" s="33" t="n">
        <v>4000</v>
      </c>
      <c r="N30" s="35" t="n">
        <v>4000</v>
      </c>
      <c r="O30" s="36" t="n">
        <f aca="false">SUM(C30:N30)</f>
        <v>51000</v>
      </c>
      <c r="P30" s="36" t="n">
        <f aca="false">AVERAGE(C30:N30)</f>
        <v>4250</v>
      </c>
    </row>
    <row r="31" customFormat="false" ht="16.5" hidden="false" customHeight="true" outlineLevel="0" collapsed="false">
      <c r="B31" s="32" t="s">
        <v>53</v>
      </c>
      <c r="C31" s="33" t="n">
        <v>3000</v>
      </c>
      <c r="D31" s="33" t="n">
        <v>3000</v>
      </c>
      <c r="E31" s="34" t="n">
        <v>4000</v>
      </c>
      <c r="F31" s="33" t="n">
        <v>3000</v>
      </c>
      <c r="G31" s="33" t="n">
        <v>3000</v>
      </c>
      <c r="H31" s="34" t="n">
        <v>3000</v>
      </c>
      <c r="I31" s="33" t="n">
        <v>3000</v>
      </c>
      <c r="J31" s="33" t="n">
        <v>3000</v>
      </c>
      <c r="K31" s="34" t="n">
        <v>4000</v>
      </c>
      <c r="L31" s="33" t="n">
        <v>4000</v>
      </c>
      <c r="M31" s="33" t="n">
        <v>3000</v>
      </c>
      <c r="N31" s="35" t="n">
        <v>4000</v>
      </c>
      <c r="O31" s="36" t="n">
        <f aca="false">SUM(C31:N31)</f>
        <v>40000</v>
      </c>
      <c r="P31" s="36" t="n">
        <f aca="false">AVERAGE(C31:N31)</f>
        <v>3333.33333333333</v>
      </c>
    </row>
    <row r="32" customFormat="false" ht="16.5" hidden="false" customHeight="true" outlineLevel="0" collapsed="false">
      <c r="B32" s="32" t="s">
        <v>54</v>
      </c>
      <c r="C32" s="33" t="n">
        <v>2000</v>
      </c>
      <c r="D32" s="33" t="n">
        <v>2000</v>
      </c>
      <c r="E32" s="34" t="n">
        <v>2000</v>
      </c>
      <c r="F32" s="33" t="n">
        <v>2000</v>
      </c>
      <c r="G32" s="33" t="n">
        <v>2000</v>
      </c>
      <c r="H32" s="34" t="n">
        <v>2000</v>
      </c>
      <c r="I32" s="33" t="n">
        <v>2000</v>
      </c>
      <c r="J32" s="33" t="n">
        <v>2000</v>
      </c>
      <c r="K32" s="34" t="n">
        <v>2000</v>
      </c>
      <c r="L32" s="33" t="n">
        <v>2000</v>
      </c>
      <c r="M32" s="33" t="n">
        <v>2000</v>
      </c>
      <c r="N32" s="35" t="n">
        <v>2000</v>
      </c>
      <c r="O32" s="36" t="n">
        <f aca="false">SUM(C32:N32)</f>
        <v>24000</v>
      </c>
      <c r="P32" s="36" t="n">
        <f aca="false">AVERAGE(C32:N32)</f>
        <v>2000</v>
      </c>
    </row>
    <row r="33" customFormat="false" ht="16.5" hidden="false" customHeight="true" outlineLevel="0" collapsed="false">
      <c r="B33" s="32" t="s">
        <v>55</v>
      </c>
      <c r="C33" s="33" t="n">
        <v>0</v>
      </c>
      <c r="D33" s="33" t="n">
        <v>0</v>
      </c>
      <c r="E33" s="34" t="n">
        <v>18000</v>
      </c>
      <c r="F33" s="33" t="n">
        <v>0</v>
      </c>
      <c r="G33" s="33" t="n">
        <v>0</v>
      </c>
      <c r="H33" s="34" t="n">
        <v>21000</v>
      </c>
      <c r="I33" s="33" t="n">
        <v>0</v>
      </c>
      <c r="J33" s="33" t="n">
        <v>0</v>
      </c>
      <c r="K33" s="34" t="n">
        <v>24000</v>
      </c>
      <c r="L33" s="33" t="n">
        <v>0</v>
      </c>
      <c r="M33" s="33" t="n">
        <v>0</v>
      </c>
      <c r="N33" s="35" t="n">
        <v>27000</v>
      </c>
      <c r="O33" s="36" t="n">
        <f aca="false">SUM(C33:N33)</f>
        <v>90000</v>
      </c>
      <c r="P33" s="36" t="n">
        <f aca="false">AVERAGE(C33:N33)</f>
        <v>7500</v>
      </c>
    </row>
    <row r="34" customFormat="false" ht="16.5" hidden="false" customHeight="true" outlineLevel="0" collapsed="false">
      <c r="B34" s="37" t="s">
        <v>56</v>
      </c>
      <c r="C34" s="38" t="n">
        <f aca="false">SUM(C26:C33)</f>
        <v>112000</v>
      </c>
      <c r="D34" s="38" t="n">
        <f aca="false">SUM(D26:D33)</f>
        <v>108000</v>
      </c>
      <c r="E34" s="39" t="n">
        <f aca="false">SUM(E26:E33)</f>
        <v>135000</v>
      </c>
      <c r="F34" s="38" t="n">
        <f aca="false">SUM(F26:F33)</f>
        <v>117000</v>
      </c>
      <c r="G34" s="38" t="n">
        <f aca="false">SUM(G26:G33)</f>
        <v>113000</v>
      </c>
      <c r="H34" s="39" t="n">
        <f aca="false">SUM(H26:H33)</f>
        <v>128000</v>
      </c>
      <c r="I34" s="38" t="n">
        <f aca="false">SUM(I26:I33)</f>
        <v>102000</v>
      </c>
      <c r="J34" s="38" t="n">
        <f aca="false">SUM(J26:J33)</f>
        <v>104000</v>
      </c>
      <c r="K34" s="39" t="n">
        <f aca="false">SUM(K26:K33)</f>
        <v>150000</v>
      </c>
      <c r="L34" s="38" t="n">
        <f aca="false">SUM(L26:L33)</f>
        <v>127000</v>
      </c>
      <c r="M34" s="38" t="n">
        <f aca="false">SUM(M26:M33)</f>
        <v>128000</v>
      </c>
      <c r="N34" s="40" t="n">
        <f aca="false">SUM(N26:N33)</f>
        <v>161000</v>
      </c>
      <c r="O34" s="38" t="n">
        <f aca="false">SUM(C34:N34)</f>
        <v>1485000</v>
      </c>
      <c r="P34" s="38" t="n">
        <f aca="false">AVERAGE(C34:N34)</f>
        <v>123750</v>
      </c>
    </row>
    <row r="35" customFormat="false" ht="16.5" hidden="false" customHeight="true" outlineLevel="0" collapsed="false">
      <c r="B35" s="41" t="s">
        <v>57</v>
      </c>
      <c r="C35" s="42" t="n">
        <f aca="false">C24-C34</f>
        <v>24000</v>
      </c>
      <c r="D35" s="42" t="n">
        <f aca="false">D24-D34</f>
        <v>20000</v>
      </c>
      <c r="E35" s="43" t="n">
        <f aca="false">E24-E34</f>
        <v>10000</v>
      </c>
      <c r="F35" s="42" t="n">
        <f aca="false">F24-F34</f>
        <v>27000</v>
      </c>
      <c r="G35" s="42" t="n">
        <f aca="false">G24-G34</f>
        <v>22000</v>
      </c>
      <c r="H35" s="43" t="n">
        <f aca="false">H24-H34</f>
        <v>-3000</v>
      </c>
      <c r="I35" s="42" t="n">
        <f aca="false">I24-I34</f>
        <v>7000</v>
      </c>
      <c r="J35" s="42" t="n">
        <f aca="false">J24-J34</f>
        <v>7000</v>
      </c>
      <c r="K35" s="43" t="n">
        <f aca="false">K24-K34</f>
        <v>1000</v>
      </c>
      <c r="L35" s="42" t="n">
        <f aca="false">L24-L34</f>
        <v>35000</v>
      </c>
      <c r="M35" s="42" t="n">
        <f aca="false">M24-M34</f>
        <v>45000</v>
      </c>
      <c r="N35" s="44" t="n">
        <f aca="false">N24-N34</f>
        <v>29000</v>
      </c>
      <c r="O35" s="42" t="n">
        <f aca="false">SUM(C35:N35)</f>
        <v>224000</v>
      </c>
      <c r="P35" s="42" t="n">
        <f aca="false">AVERAGE(C35:N35)</f>
        <v>18666.6666666667</v>
      </c>
    </row>
    <row r="36" customFormat="false" ht="18.75" hidden="false" customHeight="true" outlineLevel="0" collapsed="false">
      <c r="B36" s="31" t="s">
        <v>58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</row>
    <row r="37" customFormat="false" ht="16.5" hidden="false" customHeight="true" outlineLevel="0" collapsed="false">
      <c r="B37" s="32" t="s">
        <v>59</v>
      </c>
      <c r="C37" s="33" t="n">
        <v>0</v>
      </c>
      <c r="D37" s="33" t="n">
        <v>0</v>
      </c>
      <c r="E37" s="34" t="n">
        <v>0</v>
      </c>
      <c r="F37" s="33" t="n">
        <v>0</v>
      </c>
      <c r="G37" s="33" t="n">
        <v>0</v>
      </c>
      <c r="H37" s="34" t="n">
        <v>0</v>
      </c>
      <c r="I37" s="33" t="n">
        <v>60000</v>
      </c>
      <c r="J37" s="33" t="n">
        <v>0</v>
      </c>
      <c r="K37" s="34" t="n">
        <v>8000</v>
      </c>
      <c r="L37" s="33" t="n">
        <v>0</v>
      </c>
      <c r="M37" s="33" t="n">
        <v>0</v>
      </c>
      <c r="N37" s="35" t="n">
        <v>0</v>
      </c>
      <c r="O37" s="36" t="n">
        <f aca="false">SUM(C37:N37)</f>
        <v>68000</v>
      </c>
      <c r="P37" s="36" t="n">
        <f aca="false">AVERAGE(C37:N37)</f>
        <v>5666.66666666667</v>
      </c>
    </row>
    <row r="38" customFormat="false" ht="16.5" hidden="false" customHeight="true" outlineLevel="0" collapsed="false">
      <c r="B38" s="32" t="s">
        <v>60</v>
      </c>
      <c r="C38" s="33" t="n">
        <v>0</v>
      </c>
      <c r="D38" s="33" t="n">
        <v>0</v>
      </c>
      <c r="E38" s="34" t="n">
        <v>0</v>
      </c>
      <c r="F38" s="33" t="n">
        <v>0</v>
      </c>
      <c r="G38" s="33" t="n">
        <v>0</v>
      </c>
      <c r="H38" s="34" t="n">
        <v>0</v>
      </c>
      <c r="I38" s="33" t="n">
        <v>0</v>
      </c>
      <c r="J38" s="33" t="n">
        <v>8000</v>
      </c>
      <c r="K38" s="34" t="n">
        <v>0</v>
      </c>
      <c r="L38" s="33" t="n">
        <v>0</v>
      </c>
      <c r="M38" s="33" t="n">
        <v>0</v>
      </c>
      <c r="N38" s="35" t="n">
        <v>0</v>
      </c>
      <c r="O38" s="36" t="n">
        <f aca="false">SUM(C38:N38)</f>
        <v>8000</v>
      </c>
      <c r="P38" s="36" t="n">
        <f aca="false">AVERAGE(C38:N38)</f>
        <v>666.666666666667</v>
      </c>
    </row>
    <row r="39" customFormat="false" ht="16.5" hidden="false" customHeight="true" outlineLevel="0" collapsed="false">
      <c r="B39" s="41" t="s">
        <v>61</v>
      </c>
      <c r="C39" s="42" t="n">
        <f aca="false">C38-C37</f>
        <v>0</v>
      </c>
      <c r="D39" s="42" t="n">
        <f aca="false">D38-D37</f>
        <v>0</v>
      </c>
      <c r="E39" s="43" t="n">
        <f aca="false">E38-E37</f>
        <v>0</v>
      </c>
      <c r="F39" s="42" t="n">
        <f aca="false">F38-F37</f>
        <v>0</v>
      </c>
      <c r="G39" s="42" t="n">
        <f aca="false">G38-G37</f>
        <v>0</v>
      </c>
      <c r="H39" s="43" t="n">
        <f aca="false">H38-H37</f>
        <v>0</v>
      </c>
      <c r="I39" s="42" t="n">
        <f aca="false">I38-I37</f>
        <v>-60000</v>
      </c>
      <c r="J39" s="42" t="n">
        <f aca="false">J38-J37</f>
        <v>8000</v>
      </c>
      <c r="K39" s="43" t="n">
        <f aca="false">K38-K37</f>
        <v>-8000</v>
      </c>
      <c r="L39" s="42" t="n">
        <f aca="false">L38-L37</f>
        <v>0</v>
      </c>
      <c r="M39" s="42" t="n">
        <f aca="false">M38-M37</f>
        <v>0</v>
      </c>
      <c r="N39" s="44" t="n">
        <f aca="false">N38-N37</f>
        <v>0</v>
      </c>
      <c r="O39" s="42" t="n">
        <f aca="false">SUM(C39:N39)</f>
        <v>-60000</v>
      </c>
      <c r="P39" s="42" t="n">
        <f aca="false">AVERAGE(C39:N39)</f>
        <v>-5000</v>
      </c>
    </row>
    <row r="40" customFormat="false" ht="18.75" hidden="false" customHeight="true" outlineLevel="0" collapsed="false">
      <c r="B40" s="31" t="s">
        <v>62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</row>
    <row r="41" customFormat="false" ht="16.5" hidden="false" customHeight="true" outlineLevel="0" collapsed="false">
      <c r="B41" s="32" t="s">
        <v>63</v>
      </c>
      <c r="C41" s="33" t="n">
        <v>0</v>
      </c>
      <c r="D41" s="33" t="n">
        <v>0</v>
      </c>
      <c r="E41" s="34" t="n">
        <v>0</v>
      </c>
      <c r="F41" s="33" t="n">
        <v>0</v>
      </c>
      <c r="G41" s="33" t="n">
        <v>0</v>
      </c>
      <c r="H41" s="34" t="n">
        <v>0</v>
      </c>
      <c r="I41" s="33" t="n">
        <v>20000</v>
      </c>
      <c r="J41" s="33" t="n">
        <v>0</v>
      </c>
      <c r="K41" s="34" t="n">
        <v>0</v>
      </c>
      <c r="L41" s="33" t="n">
        <v>0</v>
      </c>
      <c r="M41" s="33" t="n">
        <v>0</v>
      </c>
      <c r="N41" s="35" t="n">
        <v>0</v>
      </c>
      <c r="O41" s="36" t="n">
        <f aca="false">SUM(C41:N41)</f>
        <v>20000</v>
      </c>
      <c r="P41" s="36" t="n">
        <f aca="false">AVERAGE(C41:N41)</f>
        <v>1666.66666666667</v>
      </c>
    </row>
    <row r="42" customFormat="false" ht="16.5" hidden="false" customHeight="true" outlineLevel="0" collapsed="false">
      <c r="B42" s="32" t="s">
        <v>64</v>
      </c>
      <c r="C42" s="33" t="n">
        <v>3000</v>
      </c>
      <c r="D42" s="33" t="n">
        <v>3000</v>
      </c>
      <c r="E42" s="34" t="n">
        <v>3000</v>
      </c>
      <c r="F42" s="33" t="n">
        <v>3000</v>
      </c>
      <c r="G42" s="33" t="n">
        <v>3000</v>
      </c>
      <c r="H42" s="34" t="n">
        <v>3000</v>
      </c>
      <c r="I42" s="33" t="n">
        <v>4000</v>
      </c>
      <c r="J42" s="33" t="n">
        <v>4000</v>
      </c>
      <c r="K42" s="34" t="n">
        <v>4000</v>
      </c>
      <c r="L42" s="33" t="n">
        <v>4000</v>
      </c>
      <c r="M42" s="33" t="n">
        <v>4000</v>
      </c>
      <c r="N42" s="35" t="n">
        <v>4000</v>
      </c>
      <c r="O42" s="36" t="n">
        <f aca="false">SUM(C42:N42)</f>
        <v>42000</v>
      </c>
      <c r="P42" s="36" t="n">
        <f aca="false">AVERAGE(C42:N42)</f>
        <v>3500</v>
      </c>
    </row>
    <row r="43" customFormat="false" ht="16.5" hidden="false" customHeight="true" outlineLevel="0" collapsed="false">
      <c r="B43" s="32" t="s">
        <v>65</v>
      </c>
      <c r="C43" s="33" t="n">
        <v>1000</v>
      </c>
      <c r="D43" s="33" t="n">
        <v>1000</v>
      </c>
      <c r="E43" s="34" t="n">
        <v>1000</v>
      </c>
      <c r="F43" s="33" t="n">
        <v>1000</v>
      </c>
      <c r="G43" s="33" t="n">
        <v>1000</v>
      </c>
      <c r="H43" s="34" t="n">
        <v>1000</v>
      </c>
      <c r="I43" s="33" t="n">
        <v>2000</v>
      </c>
      <c r="J43" s="33" t="n">
        <v>2000</v>
      </c>
      <c r="K43" s="34" t="n">
        <v>2000</v>
      </c>
      <c r="L43" s="33" t="n">
        <v>2000</v>
      </c>
      <c r="M43" s="33" t="n">
        <v>2000</v>
      </c>
      <c r="N43" s="35" t="n">
        <v>2000</v>
      </c>
      <c r="O43" s="36" t="n">
        <f aca="false">SUM(C43:N43)</f>
        <v>18000</v>
      </c>
      <c r="P43" s="36" t="n">
        <f aca="false">AVERAGE(C43:N43)</f>
        <v>1500</v>
      </c>
    </row>
    <row r="44" customFormat="false" ht="16.5" hidden="false" customHeight="true" outlineLevel="0" collapsed="false">
      <c r="B44" s="32" t="s">
        <v>66</v>
      </c>
      <c r="C44" s="33" t="n">
        <v>0</v>
      </c>
      <c r="D44" s="33" t="n">
        <v>0</v>
      </c>
      <c r="E44" s="34" t="n">
        <v>0</v>
      </c>
      <c r="F44" s="33" t="n">
        <v>25000</v>
      </c>
      <c r="G44" s="33" t="n">
        <v>0</v>
      </c>
      <c r="H44" s="34" t="n">
        <v>0</v>
      </c>
      <c r="I44" s="33" t="n">
        <v>0</v>
      </c>
      <c r="J44" s="33" t="n">
        <v>0</v>
      </c>
      <c r="K44" s="34" t="n">
        <v>0</v>
      </c>
      <c r="L44" s="33" t="n">
        <v>0</v>
      </c>
      <c r="M44" s="33" t="n">
        <v>0</v>
      </c>
      <c r="N44" s="35" t="n">
        <v>35000</v>
      </c>
      <c r="O44" s="36" t="n">
        <f aca="false">SUM(C44:N44)</f>
        <v>60000</v>
      </c>
      <c r="P44" s="36" t="n">
        <f aca="false">AVERAGE(C44:N44)</f>
        <v>5000</v>
      </c>
    </row>
    <row r="45" customFormat="false" ht="16.5" hidden="false" customHeight="true" outlineLevel="0" collapsed="false">
      <c r="B45" s="41" t="s">
        <v>67</v>
      </c>
      <c r="C45" s="42" t="n">
        <f aca="false">C41-C42-C43-C44</f>
        <v>-4000</v>
      </c>
      <c r="D45" s="42" t="n">
        <f aca="false">D41-D42-D43-D44</f>
        <v>-4000</v>
      </c>
      <c r="E45" s="43" t="n">
        <f aca="false">E41-E42-E43-E44</f>
        <v>-4000</v>
      </c>
      <c r="F45" s="42" t="n">
        <f aca="false">F41-F42-F43-F44</f>
        <v>-29000</v>
      </c>
      <c r="G45" s="42" t="n">
        <f aca="false">G41-G42-G43-G44</f>
        <v>-4000</v>
      </c>
      <c r="H45" s="43" t="n">
        <f aca="false">H41-H42-H43-H44</f>
        <v>-4000</v>
      </c>
      <c r="I45" s="42" t="n">
        <f aca="false">I41-I42-I43-I44</f>
        <v>14000</v>
      </c>
      <c r="J45" s="42" t="n">
        <f aca="false">J41-J42-J43-J44</f>
        <v>-6000</v>
      </c>
      <c r="K45" s="43" t="n">
        <f aca="false">K41-K42-K43-K44</f>
        <v>-6000</v>
      </c>
      <c r="L45" s="42" t="n">
        <f aca="false">L41-L42-L43-L44</f>
        <v>-6000</v>
      </c>
      <c r="M45" s="42" t="n">
        <f aca="false">M41-M42-M43-M44</f>
        <v>-6000</v>
      </c>
      <c r="N45" s="44" t="n">
        <f aca="false">N41-N42-N43-N44</f>
        <v>-41000</v>
      </c>
      <c r="O45" s="42" t="n">
        <f aca="false">SUM(C45:N45)</f>
        <v>-100000</v>
      </c>
      <c r="P45" s="42" t="n">
        <f aca="false">AVERAGE(C45:N45)</f>
        <v>-8333.33333333333</v>
      </c>
    </row>
    <row r="46" customFormat="false" ht="16.5" hidden="false" customHeight="true" outlineLevel="0" collapsed="false">
      <c r="B46" s="45" t="s">
        <v>68</v>
      </c>
      <c r="C46" s="46" t="n">
        <f aca="false">C35+C39+C45</f>
        <v>20000</v>
      </c>
      <c r="D46" s="46" t="n">
        <f aca="false">D35+D39+D45</f>
        <v>16000</v>
      </c>
      <c r="E46" s="47" t="n">
        <f aca="false">E35+E39+E45</f>
        <v>6000</v>
      </c>
      <c r="F46" s="46" t="n">
        <f aca="false">F35+F39+F45</f>
        <v>-2000</v>
      </c>
      <c r="G46" s="46" t="n">
        <f aca="false">G35+G39+G45</f>
        <v>18000</v>
      </c>
      <c r="H46" s="47" t="n">
        <f aca="false">H35+H39+H45</f>
        <v>-7000</v>
      </c>
      <c r="I46" s="46" t="n">
        <f aca="false">I35+I39+I45</f>
        <v>-39000</v>
      </c>
      <c r="J46" s="46" t="n">
        <f aca="false">J35+J39+J45</f>
        <v>9000</v>
      </c>
      <c r="K46" s="47" t="n">
        <f aca="false">K35+K39+K45</f>
        <v>-13000</v>
      </c>
      <c r="L46" s="46" t="n">
        <f aca="false">L35+L39+L45</f>
        <v>29000</v>
      </c>
      <c r="M46" s="46" t="n">
        <f aca="false">M35+M39+M45</f>
        <v>39000</v>
      </c>
      <c r="N46" s="48" t="n">
        <f aca="false">N35+N39+N45</f>
        <v>-12000</v>
      </c>
      <c r="O46" s="46" t="n">
        <f aca="false">SUM(C46:N46)</f>
        <v>64000</v>
      </c>
      <c r="P46" s="46" t="n">
        <f aca="false">AVERAGE(C46:N46)</f>
        <v>5333.33333333333</v>
      </c>
    </row>
    <row r="47" customFormat="false" ht="16.5" hidden="false" customHeight="true" outlineLevel="0" collapsed="false">
      <c r="B47" s="49" t="s">
        <v>69</v>
      </c>
      <c r="C47" s="50" t="n">
        <f aca="false">C18+C46</f>
        <v>100000</v>
      </c>
      <c r="D47" s="50" t="n">
        <f aca="false">D18+D46</f>
        <v>116000</v>
      </c>
      <c r="E47" s="51" t="n">
        <f aca="false">E18+E46</f>
        <v>122000</v>
      </c>
      <c r="F47" s="50" t="n">
        <f aca="false">F18+F46</f>
        <v>120000</v>
      </c>
      <c r="G47" s="50" t="n">
        <f aca="false">G18+G46</f>
        <v>138000</v>
      </c>
      <c r="H47" s="51" t="n">
        <f aca="false">H18+H46</f>
        <v>131000</v>
      </c>
      <c r="I47" s="50" t="n">
        <f aca="false">I18+I46</f>
        <v>92000</v>
      </c>
      <c r="J47" s="50" t="n">
        <f aca="false">J18+J46</f>
        <v>101000</v>
      </c>
      <c r="K47" s="51" t="n">
        <f aca="false">K18+K46</f>
        <v>88000</v>
      </c>
      <c r="L47" s="50" t="n">
        <f aca="false">L18+L46</f>
        <v>117000</v>
      </c>
      <c r="M47" s="50" t="n">
        <f aca="false">M18+M46</f>
        <v>156000</v>
      </c>
      <c r="N47" s="52" t="n">
        <f aca="false">N18+N46</f>
        <v>144000</v>
      </c>
      <c r="O47" s="50" t="n">
        <f aca="false">N47</f>
        <v>144000</v>
      </c>
      <c r="P47" s="50" t="n">
        <f aca="false">AVERAGE(C47:N47)</f>
        <v>118750</v>
      </c>
    </row>
    <row r="48" customFormat="false" ht="16.5" hidden="false" customHeight="true" outlineLevel="0" collapsed="false">
      <c r="B48" s="53" t="s">
        <v>70</v>
      </c>
      <c r="C48" s="54" t="n">
        <f aca="false">C47-$N$15</f>
        <v>0</v>
      </c>
      <c r="D48" s="54" t="n">
        <f aca="false">D47-$N$15</f>
        <v>16000</v>
      </c>
      <c r="E48" s="55" t="n">
        <f aca="false">E47-$N$15</f>
        <v>22000</v>
      </c>
      <c r="F48" s="54" t="n">
        <f aca="false">F47-$N$15</f>
        <v>20000</v>
      </c>
      <c r="G48" s="54" t="n">
        <f aca="false">G47-$N$15</f>
        <v>38000</v>
      </c>
      <c r="H48" s="55" t="n">
        <f aca="false">H47-$N$15</f>
        <v>31000</v>
      </c>
      <c r="I48" s="54" t="n">
        <f aca="false">I47-$N$15</f>
        <v>-8000</v>
      </c>
      <c r="J48" s="54" t="n">
        <f aca="false">J47-$N$15</f>
        <v>1000</v>
      </c>
      <c r="K48" s="55" t="n">
        <f aca="false">K47-$N$15</f>
        <v>-12000</v>
      </c>
      <c r="L48" s="54" t="n">
        <f aca="false">L47-$N$15</f>
        <v>17000</v>
      </c>
      <c r="M48" s="54" t="n">
        <f aca="false">M47-$N$15</f>
        <v>56000</v>
      </c>
      <c r="N48" s="56" t="n">
        <f aca="false">N47-$N$15</f>
        <v>44000</v>
      </c>
      <c r="O48" s="54" t="n">
        <f aca="false">MIN(C48:N48)</f>
        <v>-12000</v>
      </c>
      <c r="P48" s="54"/>
    </row>
    <row r="49" customFormat="false" ht="25.5" hidden="false" customHeight="true" outlineLevel="0" collapsed="false">
      <c r="B49" s="57" t="s">
        <v>71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</row>
    <row r="51" customFormat="false" ht="15" hidden="false" customHeight="false" outlineLevel="0" collapsed="false">
      <c r="B51" s="58" t="s">
        <v>72</v>
      </c>
      <c r="C51" s="58"/>
      <c r="D51" s="58"/>
      <c r="E51" s="58"/>
      <c r="F51" s="58"/>
      <c r="G51" s="58"/>
      <c r="H51" s="58"/>
      <c r="I51" s="58" t="s">
        <v>73</v>
      </c>
      <c r="J51" s="58"/>
      <c r="K51" s="58"/>
      <c r="L51" s="58"/>
      <c r="M51" s="58"/>
      <c r="N51" s="58"/>
      <c r="O51" s="58"/>
      <c r="P51" s="58"/>
    </row>
    <row r="71" customFormat="false" ht="10.5" hidden="false" customHeight="true" outlineLevel="0" collapsed="false">
      <c r="B71" s="59" t="s">
        <v>74</v>
      </c>
      <c r="C71" s="60" t="n">
        <f aca="false">$N$15</f>
        <v>100000</v>
      </c>
      <c r="D71" s="60" t="n">
        <f aca="false">$N$15</f>
        <v>100000</v>
      </c>
      <c r="E71" s="60" t="n">
        <f aca="false">$N$15</f>
        <v>100000</v>
      </c>
      <c r="F71" s="60" t="n">
        <f aca="false">$N$15</f>
        <v>100000</v>
      </c>
      <c r="G71" s="60" t="n">
        <f aca="false">$N$15</f>
        <v>100000</v>
      </c>
      <c r="H71" s="60" t="n">
        <f aca="false">$N$15</f>
        <v>100000</v>
      </c>
      <c r="I71" s="60" t="n">
        <f aca="false">$N$15</f>
        <v>100000</v>
      </c>
      <c r="J71" s="60" t="n">
        <f aca="false">$N$15</f>
        <v>100000</v>
      </c>
      <c r="K71" s="60" t="n">
        <f aca="false">$N$15</f>
        <v>100000</v>
      </c>
      <c r="L71" s="60" t="n">
        <f aca="false">$N$15</f>
        <v>100000</v>
      </c>
      <c r="M71" s="60" t="n">
        <f aca="false">$N$15</f>
        <v>100000</v>
      </c>
      <c r="N71" s="60" t="n">
        <f aca="false">$N$15</f>
        <v>100000</v>
      </c>
    </row>
  </sheetData>
  <mergeCells count="39">
    <mergeCell ref="B2:K3"/>
    <mergeCell ref="L2:P3"/>
    <mergeCell ref="B4:K4"/>
    <mergeCell ref="L4:P4"/>
    <mergeCell ref="B9:D9"/>
    <mergeCell ref="E9:G9"/>
    <mergeCell ref="H9:J9"/>
    <mergeCell ref="K9:M9"/>
    <mergeCell ref="N9:P9"/>
    <mergeCell ref="B10:D10"/>
    <mergeCell ref="E10:G10"/>
    <mergeCell ref="H10:J10"/>
    <mergeCell ref="K10:M10"/>
    <mergeCell ref="N10:P10"/>
    <mergeCell ref="B11:D11"/>
    <mergeCell ref="E11:G11"/>
    <mergeCell ref="H11:J11"/>
    <mergeCell ref="K11:M11"/>
    <mergeCell ref="N11:P11"/>
    <mergeCell ref="B12:D12"/>
    <mergeCell ref="E12:G12"/>
    <mergeCell ref="H12:J12"/>
    <mergeCell ref="K12:M12"/>
    <mergeCell ref="N12:P12"/>
    <mergeCell ref="B14:E14"/>
    <mergeCell ref="F14:I14"/>
    <mergeCell ref="J14:M14"/>
    <mergeCell ref="N14:P14"/>
    <mergeCell ref="B15:E15"/>
    <mergeCell ref="F15:I15"/>
    <mergeCell ref="J15:M15"/>
    <mergeCell ref="N15:P15"/>
    <mergeCell ref="B19:P19"/>
    <mergeCell ref="B25:P25"/>
    <mergeCell ref="B36:P36"/>
    <mergeCell ref="B40:P40"/>
    <mergeCell ref="B49:P49"/>
    <mergeCell ref="B51:H51"/>
    <mergeCell ref="I51:P51"/>
  </mergeCells>
  <conditionalFormatting sqref="C47:N47">
    <cfRule type="expression" priority="2" aboveAverage="0" equalAverage="0" bottom="0" percent="0" rank="0" text="" dxfId="0">
      <formula>C47&lt;0</formula>
    </cfRule>
    <cfRule type="expression" priority="3" aboveAverage="0" equalAverage="0" bottom="0" percent="0" rank="0" text="" dxfId="1">
      <formula>C47&lt;$N$15</formula>
    </cfRule>
  </conditionalFormatting>
  <conditionalFormatting sqref="C48:N48">
    <cfRule type="expression" priority="4" aboveAverage="0" equalAverage="0" bottom="0" percent="0" rank="0" text="" dxfId="2">
      <formula>C48&lt;0</formula>
    </cfRule>
  </conditionalFormatting>
  <printOptions headings="false" gridLines="false" gridLinesSet="true" horizontalCentered="tru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D5A80"/>
    <pageSetUpPr fitToPage="false"/>
  </sheetPr>
  <dimension ref="A1:D40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0"/>
    <col collapsed="false" customWidth="true" hidden="false" outlineLevel="0" max="3" min="3" style="0" width="82"/>
    <col collapsed="false" customWidth="true" hidden="false" outlineLevel="0" max="4" min="4" style="0" width="2.2"/>
  </cols>
  <sheetData>
    <row r="1" customFormat="false" ht="7.5" hidden="false" customHeight="true" outlineLevel="0" collapsed="false"/>
    <row r="2" customFormat="false" ht="24" hidden="false" customHeight="true" outlineLevel="0" collapsed="false">
      <c r="A2" s="1"/>
      <c r="B2" s="61" t="s">
        <v>75</v>
      </c>
      <c r="C2" s="61"/>
      <c r="D2" s="1"/>
    </row>
    <row r="3" customFormat="false" ht="18" hidden="false" customHeight="true" outlineLevel="0" collapsed="false">
      <c r="A3" s="1"/>
      <c r="B3" s="4" t="s">
        <v>76</v>
      </c>
      <c r="C3" s="4"/>
      <c r="D3" s="1"/>
    </row>
    <row r="4" customFormat="false" ht="3" hidden="false" customHeight="true" outlineLevel="0" collapsed="false">
      <c r="A4" s="6"/>
      <c r="B4" s="6"/>
      <c r="C4" s="6"/>
      <c r="D4" s="6"/>
    </row>
    <row r="7" customFormat="false" ht="15" hidden="false" customHeight="false" outlineLevel="0" collapsed="false">
      <c r="B7" s="62" t="s">
        <v>77</v>
      </c>
      <c r="C7" s="62"/>
    </row>
    <row r="8" customFormat="false" ht="30" hidden="false" customHeight="true" outlineLevel="0" collapsed="false">
      <c r="B8" s="63" t="s">
        <v>78</v>
      </c>
      <c r="C8" s="64" t="s">
        <v>79</v>
      </c>
    </row>
    <row r="9" customFormat="false" ht="30" hidden="false" customHeight="true" outlineLevel="0" collapsed="false">
      <c r="B9" s="63" t="s">
        <v>80</v>
      </c>
      <c r="C9" s="64" t="s">
        <v>81</v>
      </c>
    </row>
    <row r="10" customFormat="false" ht="30" hidden="false" customHeight="true" outlineLevel="0" collapsed="false">
      <c r="B10" s="63" t="s">
        <v>82</v>
      </c>
      <c r="C10" s="64" t="s">
        <v>83</v>
      </c>
    </row>
    <row r="11" customFormat="false" ht="30" hidden="false" customHeight="true" outlineLevel="0" collapsed="false">
      <c r="B11" s="63" t="s">
        <v>84</v>
      </c>
      <c r="C11" s="64" t="s">
        <v>85</v>
      </c>
    </row>
    <row r="12" customFormat="false" ht="30" hidden="false" customHeight="true" outlineLevel="0" collapsed="false">
      <c r="B12" s="63" t="s">
        <v>86</v>
      </c>
      <c r="C12" s="64" t="s">
        <v>87</v>
      </c>
    </row>
    <row r="14" customFormat="false" ht="15" hidden="false" customHeight="false" outlineLevel="0" collapsed="false">
      <c r="B14" s="62" t="s">
        <v>88</v>
      </c>
      <c r="C14" s="62"/>
    </row>
    <row r="15" customFormat="false" ht="16.5" hidden="false" customHeight="true" outlineLevel="0" collapsed="false">
      <c r="B15" s="65" t="s">
        <v>89</v>
      </c>
      <c r="C15" s="66" t="s">
        <v>90</v>
      </c>
    </row>
    <row r="16" customFormat="false" ht="16.5" hidden="false" customHeight="true" outlineLevel="0" collapsed="false">
      <c r="B16" s="67" t="s">
        <v>91</v>
      </c>
      <c r="C16" s="66" t="s">
        <v>92</v>
      </c>
    </row>
    <row r="17" customFormat="false" ht="16.5" hidden="false" customHeight="true" outlineLevel="0" collapsed="false">
      <c r="B17" s="68" t="s">
        <v>93</v>
      </c>
      <c r="C17" s="66" t="s">
        <v>94</v>
      </c>
    </row>
    <row r="18" customFormat="false" ht="16.5" hidden="false" customHeight="true" outlineLevel="0" collapsed="false">
      <c r="B18" s="69" t="s">
        <v>95</v>
      </c>
      <c r="C18" s="66" t="s">
        <v>96</v>
      </c>
    </row>
    <row r="19" customFormat="false" ht="16.5" hidden="false" customHeight="true" outlineLevel="0" collapsed="false">
      <c r="B19" s="70" t="s">
        <v>97</v>
      </c>
      <c r="C19" s="66" t="s">
        <v>98</v>
      </c>
    </row>
    <row r="20" customFormat="false" ht="16.5" hidden="false" customHeight="true" outlineLevel="0" collapsed="false">
      <c r="B20" s="71" t="s">
        <v>99</v>
      </c>
      <c r="C20" s="66" t="s">
        <v>100</v>
      </c>
    </row>
    <row r="21" customFormat="false" ht="16.5" hidden="false" customHeight="true" outlineLevel="0" collapsed="false">
      <c r="B21" s="72" t="s">
        <v>101</v>
      </c>
      <c r="C21" s="66" t="s">
        <v>102</v>
      </c>
    </row>
    <row r="23" customFormat="false" ht="15" hidden="false" customHeight="false" outlineLevel="0" collapsed="false">
      <c r="B23" s="62" t="s">
        <v>103</v>
      </c>
      <c r="C23" s="62"/>
    </row>
    <row r="24" customFormat="false" ht="30" hidden="false" customHeight="true" outlineLevel="0" collapsed="false">
      <c r="B24" s="63" t="s">
        <v>57</v>
      </c>
      <c r="C24" s="64" t="s">
        <v>104</v>
      </c>
    </row>
    <row r="25" customFormat="false" ht="15" hidden="false" customHeight="true" outlineLevel="0" collapsed="false">
      <c r="B25" s="63" t="s">
        <v>105</v>
      </c>
      <c r="C25" s="64" t="s">
        <v>106</v>
      </c>
    </row>
    <row r="26" customFormat="false" ht="15" hidden="false" customHeight="true" outlineLevel="0" collapsed="false">
      <c r="B26" s="63" t="s">
        <v>107</v>
      </c>
      <c r="C26" s="64" t="s">
        <v>108</v>
      </c>
    </row>
    <row r="27" customFormat="false" ht="15" hidden="false" customHeight="true" outlineLevel="0" collapsed="false">
      <c r="B27" s="63" t="s">
        <v>95</v>
      </c>
      <c r="C27" s="64" t="s">
        <v>109</v>
      </c>
    </row>
    <row r="28" customFormat="false" ht="15" hidden="false" customHeight="true" outlineLevel="0" collapsed="false">
      <c r="B28" s="63" t="s">
        <v>97</v>
      </c>
      <c r="C28" s="64" t="s">
        <v>110</v>
      </c>
    </row>
    <row r="30" customFormat="false" ht="15" hidden="false" customHeight="false" outlineLevel="0" collapsed="false">
      <c r="B30" s="62" t="s">
        <v>111</v>
      </c>
      <c r="C30" s="62"/>
    </row>
    <row r="31" customFormat="false" ht="15" hidden="false" customHeight="true" outlineLevel="0" collapsed="false">
      <c r="B31" s="63" t="s">
        <v>112</v>
      </c>
      <c r="C31" s="64" t="s">
        <v>113</v>
      </c>
    </row>
    <row r="32" customFormat="false" ht="15" hidden="false" customHeight="true" outlineLevel="0" collapsed="false">
      <c r="B32" s="63" t="s">
        <v>114</v>
      </c>
      <c r="C32" s="64" t="s">
        <v>115</v>
      </c>
    </row>
    <row r="33" customFormat="false" ht="15" hidden="false" customHeight="true" outlineLevel="0" collapsed="false">
      <c r="B33" s="63" t="s">
        <v>116</v>
      </c>
      <c r="C33" s="64" t="s">
        <v>117</v>
      </c>
    </row>
    <row r="34" customFormat="false" ht="15" hidden="false" customHeight="true" outlineLevel="0" collapsed="false">
      <c r="B34" s="63" t="s">
        <v>118</v>
      </c>
      <c r="C34" s="64" t="s">
        <v>119</v>
      </c>
    </row>
    <row r="36" customFormat="false" ht="15" hidden="false" customHeight="false" outlineLevel="0" collapsed="false">
      <c r="B36" s="62" t="s">
        <v>120</v>
      </c>
      <c r="C36" s="62"/>
    </row>
    <row r="37" customFormat="false" ht="15" hidden="false" customHeight="true" outlineLevel="0" collapsed="false">
      <c r="B37" s="63" t="s">
        <v>121</v>
      </c>
      <c r="C37" s="64" t="s">
        <v>122</v>
      </c>
    </row>
    <row r="38" customFormat="false" ht="15" hidden="false" customHeight="true" outlineLevel="0" collapsed="false">
      <c r="B38" s="63" t="s">
        <v>123</v>
      </c>
      <c r="C38" s="64" t="s">
        <v>124</v>
      </c>
    </row>
    <row r="40" customFormat="false" ht="15" hidden="false" customHeight="false" outlineLevel="0" collapsed="false">
      <c r="B40" s="73" t="s">
        <v>125</v>
      </c>
      <c r="C40" s="73"/>
    </row>
  </sheetData>
  <mergeCells count="8">
    <mergeCell ref="B2:C2"/>
    <mergeCell ref="B3:C3"/>
    <mergeCell ref="B7:C7"/>
    <mergeCell ref="B14:C14"/>
    <mergeCell ref="B23:C23"/>
    <mergeCell ref="B30:C30"/>
    <mergeCell ref="B36:C36"/>
    <mergeCell ref="B40:C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2026-09-06T10:32:06Z</dcterms:created>
  <dc:creator>openpyxl</dc:creator>
  <dc:description/>
  <dc:language>en-US</dc:language>
  <cp:lastModifiedBy/>
  <dcterms:modified xsi:type="dcterms:W3CDTF">2026-09-06T10:32:07Z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