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hflow-Berechnung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<sst xmlns="http://schemas.openxmlformats.org/spreadsheetml/2006/main" count="62" uniqueCount="62">
  <si>
    <t xml:space="preserve">CASHFLOW-BERECHNUNG</t>
  </si>
  <si>
    <t xml:space="preserve">Operativer, Investitions- &amp; Finanzierungs-Cashflow · Monatsübersicht Geschäftsjahr 2026 · Schriftart Calibri</t>
  </si>
  <si>
    <t xml:space="preserve">UNTERNEHMENSDATEN &amp; PARAMETER</t>
  </si>
  <si>
    <t xml:space="preserve">Unternehmen</t>
  </si>
  <si>
    <t xml:space="preserve">Muster GmbH</t>
  </si>
  <si>
    <t xml:space="preserve">So nutzen Sie die Vorlage:
•  Weiße Zellen sind Eingabefelder – farbige Zeilen berechnen sich automatisch.
•  Einzahlungen positiv, Auszahlungen negativ eingeben (rote Darstellung).
•  Der Anfangsbestand jedes Monats entspricht dem Endbestand des Vormonats.
•  Die Spalte „Gesamt“ summiert das komplette Geschäftsjahr.</t>
  </si>
  <si>
    <t xml:space="preserve">Geschäftsjahr</t>
  </si>
  <si>
    <t xml:space="preserve">2026</t>
  </si>
  <si>
    <t xml:space="preserve">Währung</t>
  </si>
  <si>
    <t xml:space="preserve">EUR (€)</t>
  </si>
  <si>
    <t xml:space="preserve">Anfangsbestand liquide Mittel (01.01.2026)</t>
  </si>
  <si>
    <t xml:space="preserve">Methode</t>
  </si>
  <si>
    <t xml:space="preserve">Direkte Methode (Ein-/Auszahlungen)</t>
  </si>
  <si>
    <t xml:space="preserve">KENNZAHLEN (GESCHÄFTSJAHR 2026)</t>
  </si>
  <si>
    <t xml:space="preserve">OPERATIVER CF</t>
  </si>
  <si>
    <t xml:space="preserve">INVESTITIONS-CF</t>
  </si>
  <si>
    <t xml:space="preserve">FINANZIERUNGS-CF</t>
  </si>
  <si>
    <t xml:space="preserve">NETTO-CASHFLOW</t>
  </si>
  <si>
    <t xml:space="preserve">ANFANGSBESTAND</t>
  </si>
  <si>
    <t xml:space="preserve">ENDBESTAND 31.12.</t>
  </si>
  <si>
    <t xml:space="preserve">Ø NETTO-CF / MONAT</t>
  </si>
  <si>
    <t xml:space="preserve">CASHFLOW-RECHNUNG (MONATLICH)</t>
  </si>
  <si>
    <t xml:space="preserve">Position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</si>
  <si>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</si>
  <si>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</si>
  <si>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</si>
  <si>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</si>
  <si>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</si>
  <si>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</si>
  <si>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</si>
  <si>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</si>
  <si>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</si>
  <si>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</si>
  <si>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</si>
  <si>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</si>
  <si>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Gesamt</t>
  </si>
  <si>
    <t xml:space="preserve">Anfangsbestand liquide Mittel</t>
  </si>
  <si>
    <t xml:space="preserve">1.  Operativer Cashflow</t>
  </si>
  <si>
    <t xml:space="preserve">    Umsatzerlöse</t>
  </si>
  <si>
    <t xml:space="preserve">    Sonstige betriebliche Einzahlungen</t>
  </si>
  <si>
    <t xml:space="preserve">    Wareneinsatz / Materialaufwand</t>
  </si>
  <si>
    <t xml:space="preserve">    Personalaufwand</t>
  </si>
  <si>
    <t xml:space="preserve">    Miete &amp; Nebenkosten</t>
  </si>
  <si>
    <t xml:space="preserve">    Marketing &amp; Vertrieb</t>
  </si>
  <si>
    <t xml:space="preserve">    Sonstige betriebliche Auszahlungen</t>
  </si>
  <si>
    <t xml:space="preserve">    Ertragsteuern (Vorauszahlungen)</t>
  </si>
  <si>
    <t xml:space="preserve">Σ  Operativer Cashflow (CFO)</t>
  </si>
  <si>
    <t xml:space="preserve">2.  Investitions-Cashflow</t>
  </si>
  <si>
    <t xml:space="preserve">    Investitionen Anlagevermögen</t>
  </si>
  <si>
    <t xml:space="preserve">    Desinvestitionen / Anlagenverkauf</t>
  </si>
  <si>
    <t xml:space="preserve">Σ  Investitions-Cashflow (CFI)</t>
  </si>
  <si>
    <t xml:space="preserve">3.  Finanzierungs-Cashflow</t>
  </si>
  <si>
    <t xml:space="preserve">    Kreditaufnahme</t>
  </si>
  <si>
    <t xml:space="preserve">    Kredittilgung</t>
  </si>
  <si>
    <t xml:space="preserve">    Zinsaufwand</t>
  </si>
  <si>
    <t xml:space="preserve">    Einlagen / Kapitalerhöhung</t>
  </si>
  <si>
    <t xml:space="preserve">    Entnahmen / Ausschüttungen</t>
  </si>
  <si>
    <t xml:space="preserve">Σ  Finanzierungs-Cashflow (CFF)</t>
  </si>
  <si>
    <t xml:space="preserve">Σ  Netto-Cashflow (Periode)</t>
  </si>
  <si>
    <t xml:space="preserve">Endbestand liquide Mittel</t>
  </si>
  <si>
    <t xml:space="preserve">Hinweis: Nur die weißen Detailzeilen ausfüllen (Auszahlungen negativ). CFO, CFI, CFF, Netto-Cashflow und Endbestand werden automatisch berechnet.</t>
  </si>
  <si>
    <t xml:space="preserve">AUSWERTUNG &amp; VISUALISIERUNG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</si>
</sst>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€&quot;;[RED]\-#,##0&quot; €&quot;"/>
    <numFmt numFmtId="166" formatCode="#,##0&quot; €&quot;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sz val="10"/>
      <color rgb="FFCFE0EF"/>
      <name val="Calibri"/>
      <family val="0"/>
      <charset val="1"/>
    </font>
    <font>
      <b val="true"/>
      <sz val="11"/>
      <color rgb="FF17314F"/>
      <name val="Calibri"/>
      <family val="0"/>
      <charset val="1"/>
    </font>
    <font>
      <b val="true"/>
      <sz val="9.5"/>
      <color rgb="FF667883"/>
      <name val="Calibri"/>
      <family val="0"/>
      <charset val="1"/>
    </font>
    <font>
      <sz val="9.5"/>
      <color rgb="FF1F2A33"/>
      <name val="Calibri"/>
      <family val="0"/>
      <charset val="1"/>
    </font>
    <font>
      <b val="true"/>
      <sz val="11"/>
      <color rgb="FF1F2A33"/>
      <name val="Calibri"/>
      <family val="0"/>
      <charset val="1"/>
    </font>
    <font>
      <b val="true"/>
      <sz val="8"/>
      <color rgb="FF667883"/>
      <name val="Calibri"/>
      <family val="0"/>
      <charset val="1"/>
    </font>
    <font>
      <b val="true"/>
      <sz val="14"/>
      <color rgb="FF1731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i val="true"/>
      <sz val="10.5"/>
      <color rgb="FF17314F"/>
      <name val="Calibri"/>
      <family val="0"/>
      <charset val="1"/>
    </font>
    <font>
      <b val="true"/>
      <sz val="10.5"/>
      <color rgb="FF17314F"/>
      <name val="Calibri"/>
      <family val="0"/>
      <charset val="1"/>
    </font>
    <font>
      <sz val="10.5"/>
      <color rgb="FF1F2A33"/>
      <name val="Calibri"/>
      <family val="0"/>
      <charset val="1"/>
    </font>
    <font>
      <b val="true"/>
      <sz val="10.5"/>
      <color rgb="FF14664B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i val="true"/>
      <sz val="9"/>
      <color rgb="FF667883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FA37A"/>
        <bgColor rgb="FF008080"/>
      </patternFill>
    </fill>
    <fill>
      <patternFill patternType="solid">
        <fgColor rgb="FF17314F"/>
        <bgColor rgb="FF1F2A33"/>
      </patternFill>
    </fill>
    <fill>
      <patternFill patternType="solid">
        <fgColor rgb="FF3B6EA5"/>
        <bgColor rgb="FF667883"/>
      </patternFill>
    </fill>
    <fill>
      <patternFill patternType="solid">
        <fgColor rgb="FFEAF1F8"/>
        <bgColor rgb="FFE1F3EC"/>
      </patternFill>
    </fill>
    <fill>
      <patternFill patternType="solid">
        <fgColor rgb="FFF5F8FB"/>
        <bgColor rgb="FFFFFFFF"/>
      </patternFill>
    </fill>
    <fill>
      <patternFill patternType="solid">
        <fgColor rgb="FFFFFFFF"/>
        <bgColor rgb="FFF5F8FB"/>
      </patternFill>
    </fill>
    <fill>
      <patternFill patternType="solid">
        <fgColor rgb="FFDCE7F1"/>
        <bgColor rgb="FFCFE0EF"/>
      </patternFill>
    </fill>
    <fill>
      <patternFill patternType="solid">
        <fgColor rgb="FFE1F3EC"/>
        <bgColor rgb="FFEAF1F8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FA37A"/>
      </bottom>
      <diagonal/>
    </border>
    <border diagonalUp="false" diagonalDown="false">
      <left style="thick">
        <color rgb="FF1FA37A"/>
      </left>
      <right style="thin">
        <color rgb="FFCBD8E2"/>
      </right>
      <top style="thin">
        <color rgb="FFCBD8E2"/>
      </top>
      <bottom style="thin">
        <color rgb="FFCBD8E2"/>
      </bottom>
      <diagonal/>
    </border>
    <border diagonalUp="false" diagonalDown="false">
      <left style="thin">
        <color rgb="FFCBD8E2"/>
      </left>
      <right style="thin">
        <color rgb="FFCBD8E2"/>
      </right>
      <top style="thin">
        <color rgb="FFCBD8E2"/>
      </top>
      <bottom style="thin">
        <color rgb="FFCBD8E2"/>
      </bottom>
      <diagonal/>
    </border>
    <border diagonalUp="false" diagonalDown="false">
      <left style="thin">
        <color rgb="FFCBD8E2"/>
      </left>
      <right style="thin">
        <color rgb="FFCBD8E2"/>
      </right>
      <top style="thick">
        <color rgb="FF1FA37A"/>
      </top>
      <bottom/>
      <diagonal/>
    </border>
    <border diagonalUp="false" diagonalDown="false">
      <left style="thin">
        <color rgb="FFCBD8E2"/>
      </left>
      <right style="thin">
        <color rgb="FFCBD8E2"/>
      </right>
      <top style="thick">
        <color rgb="FF3B6EA5"/>
      </top>
      <bottom/>
      <diagonal/>
    </border>
    <border diagonalUp="false" diagonalDown="false">
      <left style="thin">
        <color rgb="FFCBD8E2"/>
      </left>
      <right style="thin">
        <color rgb="FFCBD8E2"/>
      </right>
      <top style="thick">
        <color rgb="FF17314F"/>
      </top>
      <bottom/>
      <diagonal/>
    </border>
    <border diagonalUp="false" diagonalDown="false">
      <left style="thin">
        <color rgb="FFCBD8E2"/>
      </left>
      <right style="thin">
        <color rgb="FFCBD8E2"/>
      </right>
      <top style="thick">
        <color rgb="FF667883"/>
      </top>
      <bottom/>
      <diagonal/>
    </border>
    <border diagonalUp="false" diagonalDown="false">
      <left style="thin">
        <color rgb="FFCBD8E2"/>
      </left>
      <right style="thin">
        <color rgb="FFCBD8E2"/>
      </right>
      <top/>
      <bottom style="thin">
        <color rgb="FFCBD8E2"/>
      </bottom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5" fontId="9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4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0" fillId="7" borderId="5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0" fillId="7" borderId="6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0" fillId="7" borderId="7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11" fillId="7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4" fillId="8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7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7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6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6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6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8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9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6" fillId="9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8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7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4664B"/>
      <rgbColor rgb="FFD9D9D9"/>
      <rgbColor rgb="FF878787"/>
      <rgbColor rgb="FF9999FF"/>
      <rgbColor rgb="FF993366"/>
      <rgbColor rgb="FFF5F8FB"/>
      <rgbColor rgb="FFE1F3EC"/>
      <rgbColor rgb="FF660066"/>
      <rgbColor rgb="FFFF8080"/>
      <rgbColor rgb="FF0066CC"/>
      <rgbColor rgb="FFCBD8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1F8"/>
      <rgbColor rgb="FFDCE7F1"/>
      <rgbColor rgb="FFFFFF99"/>
      <rgbColor rgb="FFCFE0EF"/>
      <rgbColor rgb="FFFF99CC"/>
      <rgbColor rgb="FFCC99FF"/>
      <rgbColor rgb="FFFFCC99"/>
      <rgbColor rgb="FF3B6EA5"/>
      <rgbColor rgb="FF33CCCC"/>
      <rgbColor rgb="FF99CC00"/>
      <rgbColor rgb="FFFFCC00"/>
      <rgbColor rgb="FFFF9900"/>
      <rgbColor rgb="FFFF6600"/>
      <rgbColor rgb="FF667883"/>
      <rgbColor rgb="FF969696"/>
      <rgbColor rgb="FF17314F"/>
      <rgbColor rgb="FF1FA37A"/>
      <rgbColor rgb="FF003300"/>
      <rgbColor rgb="FF333300"/>
      <rgbColor rgb="FF993300"/>
      <rgbColor rgb="FF993366"/>
      <rgbColor rgb="FF333399"/>
      <rgbColor rgb="FF1F2A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Entwicklung liquide Mittel (Endbestand)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17314f"/>
            </a:solidFill>
            <a:ln w="28080">
              <a:solidFill>
                <a:srgbClr val="17314f"/>
              </a:solidFill>
              <a:round/>
            </a:ln>
          </c:spPr>
          <c:marker>
            <c:symbol val="circle"/>
            <c:size val="6"/>
            <c:spPr>
              <a:solidFill>
                <a:srgbClr val="17314f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'Cashflow-Berechnung'!$C$17:$N$17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'Cashflow-Berechnung'!$C$41:$N$41</c:f>
              <c:numCache>
                <c:formatCode>#,##0" €";[RED]\-#,##0" €"</c:formatCode>
                <c:ptCount val="12"/>
                <c:pt idx="0">
                  <c:v>57150</c:v>
                </c:pt>
                <c:pt idx="1">
                  <c:v>67305</c:v>
                </c:pt>
                <c:pt idx="2">
                  <c:v>76965</c:v>
                </c:pt>
                <c:pt idx="3">
                  <c:v>79530</c:v>
                </c:pt>
                <c:pt idx="4">
                  <c:v>101200</c:v>
                </c:pt>
                <c:pt idx="5">
                  <c:v>110075</c:v>
                </c:pt>
                <c:pt idx="6">
                  <c:v>120055</c:v>
                </c:pt>
                <c:pt idx="7">
                  <c:v>126040</c:v>
                </c:pt>
                <c:pt idx="8">
                  <c:v>141030</c:v>
                </c:pt>
                <c:pt idx="9">
                  <c:v>162625</c:v>
                </c:pt>
                <c:pt idx="10">
                  <c:v>189525</c:v>
                </c:pt>
                <c:pt idx="11">
                  <c:v>198530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8793366"/>
        <c:axId val="75371787"/>
      </c:lineChart>
      <c:catAx>
        <c:axId val="4879336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371787"/>
        <c:crosses val="autoZero"/>
        <c:auto val="1"/>
        <c:lblAlgn val="ctr"/>
        <c:lblOffset val="100"/>
        <c:noMultiLvlLbl val="0"/>
      </c:catAx>
      <c:valAx>
        <c:axId val="75371787"/>
        <c:scaling>
          <c:orientation val="minMax"/>
        </c:scaling>
        <c:delete val="0"/>
        <c:axPos val="l"/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79336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Netto-Cashflow pro Monat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1fa37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'Cashflow-Berechnung'!$C$17:$N$17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'Cashflow-Berechnung'!$C$40:$N$40</c:f>
              <c:numCache>
                <c:formatCode>#,##0" €";[RED]\-#,##0" €"</c:formatCode>
                <c:ptCount val="12"/>
                <c:pt idx="0">
                  <c:v>32150</c:v>
                </c:pt>
                <c:pt idx="1">
                  <c:v>10155</c:v>
                </c:pt>
                <c:pt idx="2">
                  <c:v>9660</c:v>
                </c:pt>
                <c:pt idx="3">
                  <c:v>2565</c:v>
                </c:pt>
                <c:pt idx="4">
                  <c:v>21670</c:v>
                </c:pt>
                <c:pt idx="5">
                  <c:v>8875</c:v>
                </c:pt>
                <c:pt idx="6">
                  <c:v>9980</c:v>
                </c:pt>
                <c:pt idx="7">
                  <c:v>5985</c:v>
                </c:pt>
                <c:pt idx="8">
                  <c:v>14990</c:v>
                </c:pt>
                <c:pt idx="9">
                  <c:v>21595</c:v>
                </c:pt>
                <c:pt idx="10">
                  <c:v>26900</c:v>
                </c:pt>
                <c:pt idx="11">
                  <c:v>9005</c:v>
                </c:pt>
              </c:numCache>
            </c:numRef>
          </c:val>
        </c:ser>
        <c:gapWidth val="150"/>
        <c:overlap val="0"/>
        <c:axId val="30175928"/>
        <c:axId val="86353648"/>
      </c:barChart>
      <c:catAx>
        <c:axId val="30175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6353648"/>
        <c:crosses val="autoZero"/>
        <c:auto val="1"/>
        <c:lblAlgn val="ctr"/>
        <c:lblOffset val="100"/>
        <c:noMultiLvlLbl val="0"/>
      </c:catAx>
      <c:valAx>
        <c:axId val="8635364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17592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46</xdr:row>
      <xdr:rowOff>0</xdr:rowOff>
    </xdr:from>
    <xdr:to>
      <xdr:col>6</xdr:col>
      <xdr:colOff>41400</xdr:colOff>
      <xdr:row>60</xdr:row>
      <xdr:rowOff>32760</xdr:rowOff>
    </xdr:to>
    <xdr:graphicFrame>
      <xdr:nvGraphicFramePr>
        <xdr:cNvPr id="0" name="Chart 1"/>
        <xdr:cNvGraphicFramePr/>
      </xdr:nvGraphicFramePr>
      <xdr:xfrm>
        <a:off x="176400" y="1048716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46</xdr:row>
      <xdr:rowOff>0</xdr:rowOff>
    </xdr:from>
    <xdr:to>
      <xdr:col>15</xdr:col>
      <xdr:colOff>40680</xdr:colOff>
      <xdr:row>60</xdr:row>
      <xdr:rowOff>32760</xdr:rowOff>
    </xdr:to>
    <xdr:graphicFrame>
      <xdr:nvGraphicFramePr>
        <xdr:cNvPr id="1" name="Chart 2"/>
        <xdr:cNvGraphicFramePr/>
      </xdr:nvGraphicFramePr>
      <xdr:xfrm>
        <a:off x="7015320" y="1048716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45"/>
  <sheetViews>
    <sheetView showFormulas="false" showGridLines="false" showRowColHeaders="true" showZeros="true" rightToLeft="false" tabSelected="true" showOutlineSymbols="true" defaultGridColor="true" view="normal" topLeftCell="A18" colorId="64" zoomScale="100" zoomScaleNormal="100" zoomScalePageLayoutView="100" workbookViewId="0">
      <pane xSplit="2" ySplit="0" topLeftCell="C18" activePane="topRight" state="frozen"/>
      <selection pane="topLeft" activeCell="A18" activeCellId="0" sqref="A18"/>
      <selection pane="top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4"/>
    <col collapsed="false" customWidth="true" hidden="false" outlineLevel="0" max="14" min="3" style="0" width="10.51"/>
    <col collapsed="false" customWidth="true" hidden="false" outlineLevel="0" max="15" min="15" style="0" width="13"/>
  </cols>
  <sheetData>
    <row r="1" customFormat="false" ht="4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36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19.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5" customFormat="false" ht="21.75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customFormat="false" ht="19.5" hidden="false" customHeight="true" outlineLevel="0" collapsed="false">
      <c r="B6" s="5" t="s">
        <v>3</v>
      </c>
      <c r="C6" s="6" t="s">
        <v>4</v>
      </c>
      <c r="D6" s="6"/>
      <c r="E6" s="6"/>
      <c r="F6" s="6"/>
      <c r="H6" s="7" t="s">
        <v>5</v>
      </c>
      <c r="I6" s="7"/>
      <c r="J6" s="7"/>
      <c r="K6" s="7"/>
      <c r="L6" s="7"/>
      <c r="M6" s="7"/>
      <c r="N6" s="7"/>
      <c r="O6" s="7"/>
    </row>
    <row r="7" customFormat="false" ht="19.5" hidden="false" customHeight="true" outlineLevel="0" collapsed="false">
      <c r="B7" s="5" t="s">
        <v>6</v>
      </c>
      <c r="C7" s="6" t="s">
        <v>7</v>
      </c>
      <c r="D7" s="6"/>
      <c r="E7" s="6"/>
      <c r="F7" s="6"/>
      <c r="H7" s="7"/>
      <c r="I7" s="7"/>
      <c r="J7" s="7"/>
      <c r="K7" s="7"/>
      <c r="L7" s="7"/>
      <c r="M7" s="7"/>
      <c r="N7" s="7"/>
      <c r="O7" s="7"/>
    </row>
    <row r="8" customFormat="false" ht="19.5" hidden="false" customHeight="true" outlineLevel="0" collapsed="false">
      <c r="B8" s="5" t="s">
        <v>8</v>
      </c>
      <c r="C8" s="6" t="s">
        <v>9</v>
      </c>
      <c r="D8" s="6"/>
      <c r="E8" s="6"/>
      <c r="F8" s="6"/>
      <c r="H8" s="7"/>
      <c r="I8" s="7"/>
      <c r="J8" s="7"/>
      <c r="K8" s="7"/>
      <c r="L8" s="7"/>
      <c r="M8" s="7"/>
      <c r="N8" s="7"/>
      <c r="O8" s="7"/>
    </row>
    <row r="9" customFormat="false" ht="19.5" hidden="false" customHeight="true" outlineLevel="0" collapsed="false">
      <c r="B9" s="5" t="s">
        <v>10</v>
      </c>
      <c r="C9" s="8" t="n">
        <v>25000</v>
      </c>
      <c r="D9" s="8"/>
      <c r="E9" s="8"/>
      <c r="F9" s="8"/>
      <c r="H9" s="7"/>
      <c r="I9" s="7"/>
      <c r="J9" s="7"/>
      <c r="K9" s="7"/>
      <c r="L9" s="7"/>
      <c r="M9" s="7"/>
      <c r="N9" s="7"/>
      <c r="O9" s="7"/>
    </row>
    <row r="10" customFormat="false" ht="19.5" hidden="false" customHeight="true" outlineLevel="0" collapsed="false">
      <c r="B10" s="5" t="s">
        <v>11</v>
      </c>
      <c r="C10" s="6" t="s">
        <v>12</v>
      </c>
      <c r="D10" s="6"/>
      <c r="E10" s="6"/>
      <c r="F10" s="6"/>
      <c r="H10" s="7"/>
      <c r="I10" s="7"/>
      <c r="J10" s="7"/>
      <c r="K10" s="7"/>
      <c r="L10" s="7"/>
      <c r="M10" s="7"/>
      <c r="N10" s="7"/>
      <c r="O10" s="7"/>
    </row>
    <row r="12" customFormat="false" ht="21.75" hidden="false" customHeight="true" outlineLevel="0" collapsed="false">
      <c r="A12" s="4" t="s">
        <v>13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customFormat="false" ht="15.75" hidden="false" customHeight="true" outlineLevel="0" collapsed="false">
      <c r="B13" s="9" t="s">
        <v>14</v>
      </c>
      <c r="C13" s="9"/>
      <c r="D13" s="10" t="s">
        <v>15</v>
      </c>
      <c r="E13" s="10"/>
      <c r="F13" s="10" t="s">
        <v>16</v>
      </c>
      <c r="G13" s="10"/>
      <c r="H13" s="11" t="s">
        <v>17</v>
      </c>
      <c r="I13" s="11"/>
      <c r="J13" s="12" t="s">
        <v>18</v>
      </c>
      <c r="K13" s="12"/>
      <c r="L13" s="9" t="s">
        <v>19</v>
      </c>
      <c r="M13" s="9"/>
      <c r="N13" s="10" t="s">
        <v>20</v>
      </c>
      <c r="O13" s="10"/>
    </row>
    <row r="14" customFormat="false" ht="25.5" hidden="false" customHeight="true" outlineLevel="0" collapsed="false">
      <c r="B14" s="13" t="n">
        <f aca="false">O28</f>
        <v>197500</v>
      </c>
      <c r="C14" s="13"/>
      <c r="D14" s="13" t="n">
        <f aca="false">O32</f>
        <v>-19500</v>
      </c>
      <c r="E14" s="13"/>
      <c r="F14" s="13" t="n">
        <f aca="false">O39</f>
        <v>-4470</v>
      </c>
      <c r="G14" s="13"/>
      <c r="H14" s="13" t="n">
        <f aca="false">O40</f>
        <v>173530</v>
      </c>
      <c r="I14" s="13"/>
      <c r="J14" s="13" t="n">
        <f aca="false">C18</f>
        <v>25000</v>
      </c>
      <c r="K14" s="13"/>
      <c r="L14" s="13" t="n">
        <f aca="false">N41</f>
        <v>198530</v>
      </c>
      <c r="M14" s="13"/>
      <c r="N14" s="13" t="n">
        <f aca="false">AVERAGE(C40:N40)</f>
        <v>14460.8333333333</v>
      </c>
      <c r="O14" s="13"/>
    </row>
    <row r="16" customFormat="false" ht="21.75" hidden="false" customHeight="true" outlineLevel="0" collapsed="false">
      <c r="A16" s="4" t="s">
        <v>21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customFormat="false" ht="24" hidden="false" customHeight="true" outlineLevel="0" collapsed="false">
      <c r="A17" s="14"/>
      <c r="B17" s="15" t="s">
        <v>22</v>
      </c>
      <c r="C17" s="16" t="s">
        <v>23</v>
      </c>
      <c r="D17" s="16" t="s">
        <v>24</v>
      </c>
      <c r="E17" s="16" t="s">
        <v>25</v>
      </c>
      <c r="F17" s="16" t="s">
        <v>26</v>
      </c>
      <c r="G17" s="16" t="s">
        <v>27</v>
      </c>
      <c r="H17" s="16" t="s">
        <v>28</v>
      </c>
      <c r="I17" s="16" t="s">
        <v>29</v>
      </c>
      <c r="J17" s="16" t="s">
        <v>30</v>
      </c>
      <c r="K17" s="16" t="s">
        <v>31</v>
      </c>
      <c r="L17" s="16" t="s">
        <v>32</v>
      </c>
      <c r="M17" s="16" t="s">
        <v>33</v>
      </c>
      <c r="N17" s="16" t="s">
        <v>34</v>
      </c>
      <c r="O17" s="17" t="s">
        <v>35</v>
      </c>
    </row>
    <row r="18" customFormat="false" ht="18" hidden="false" customHeight="true" outlineLevel="0" collapsed="false">
      <c r="B18" s="18" t="s">
        <v>36</v>
      </c>
      <c r="C18" s="19" t="n">
        <f aca="false">C9</f>
        <v>25000</v>
      </c>
      <c r="D18" s="19" t="n">
        <f aca="false">C41</f>
        <v>57150</v>
      </c>
      <c r="E18" s="19" t="n">
        <f aca="false">D41</f>
        <v>67305</v>
      </c>
      <c r="F18" s="19" t="n">
        <f aca="false">E41</f>
        <v>76965</v>
      </c>
      <c r="G18" s="19" t="n">
        <f aca="false">F41</f>
        <v>79530</v>
      </c>
      <c r="H18" s="19" t="n">
        <f aca="false">G41</f>
        <v>101200</v>
      </c>
      <c r="I18" s="19" t="n">
        <f aca="false">H41</f>
        <v>110075</v>
      </c>
      <c r="J18" s="19" t="n">
        <f aca="false">I41</f>
        <v>120055</v>
      </c>
      <c r="K18" s="19" t="n">
        <f aca="false">J41</f>
        <v>126040</v>
      </c>
      <c r="L18" s="19" t="n">
        <f aca="false">K41</f>
        <v>141030</v>
      </c>
      <c r="M18" s="19" t="n">
        <f aca="false">L41</f>
        <v>162625</v>
      </c>
      <c r="N18" s="19" t="n">
        <f aca="false">M41</f>
        <v>189525</v>
      </c>
      <c r="O18" s="19" t="n">
        <f aca="false">C18</f>
        <v>25000</v>
      </c>
    </row>
    <row r="19" customFormat="false" ht="18" hidden="false" customHeight="true" outlineLevel="0" collapsed="false">
      <c r="A19" s="20"/>
      <c r="B19" s="21" t="s">
        <v>37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customFormat="false" ht="16.5" hidden="false" customHeight="true" outlineLevel="0" collapsed="false">
      <c r="B20" s="22" t="s">
        <v>38</v>
      </c>
      <c r="C20" s="23" t="n">
        <v>52000</v>
      </c>
      <c r="D20" s="23" t="n">
        <v>48000</v>
      </c>
      <c r="E20" s="23" t="n">
        <v>55000</v>
      </c>
      <c r="F20" s="23" t="n">
        <v>61000</v>
      </c>
      <c r="G20" s="23" t="n">
        <v>58000</v>
      </c>
      <c r="H20" s="23" t="n">
        <v>63000</v>
      </c>
      <c r="I20" s="23" t="n">
        <v>60000</v>
      </c>
      <c r="J20" s="23" t="n">
        <v>54000</v>
      </c>
      <c r="K20" s="23" t="n">
        <v>66000</v>
      </c>
      <c r="L20" s="23" t="n">
        <v>69000</v>
      </c>
      <c r="M20" s="23" t="n">
        <v>72000</v>
      </c>
      <c r="N20" s="23" t="n">
        <v>80000</v>
      </c>
      <c r="O20" s="24" t="n">
        <f aca="false">SUM(C20:N20)</f>
        <v>738000</v>
      </c>
    </row>
    <row r="21" customFormat="false" ht="16.5" hidden="false" customHeight="true" outlineLevel="0" collapsed="false">
      <c r="B21" s="25" t="s">
        <v>39</v>
      </c>
      <c r="C21" s="26" t="n">
        <v>1200</v>
      </c>
      <c r="D21" s="26" t="n">
        <v>800</v>
      </c>
      <c r="E21" s="26" t="n">
        <v>1500</v>
      </c>
      <c r="F21" s="26" t="n">
        <v>900</v>
      </c>
      <c r="G21" s="26" t="n">
        <v>1100</v>
      </c>
      <c r="H21" s="26" t="n">
        <v>2000</v>
      </c>
      <c r="I21" s="26" t="n">
        <v>700</v>
      </c>
      <c r="J21" s="26" t="n">
        <v>1300</v>
      </c>
      <c r="K21" s="26" t="n">
        <v>900</v>
      </c>
      <c r="L21" s="26" t="n">
        <v>1000</v>
      </c>
      <c r="M21" s="26" t="n">
        <v>1500</v>
      </c>
      <c r="N21" s="26" t="n">
        <v>2500</v>
      </c>
      <c r="O21" s="27" t="n">
        <f aca="false">SUM(C21:N21)</f>
        <v>15400</v>
      </c>
    </row>
    <row r="22" customFormat="false" ht="16.5" hidden="false" customHeight="true" outlineLevel="0" collapsed="false">
      <c r="B22" s="22" t="s">
        <v>40</v>
      </c>
      <c r="C22" s="23" t="n">
        <v>-18000</v>
      </c>
      <c r="D22" s="23" t="n">
        <v>-16500</v>
      </c>
      <c r="E22" s="23" t="n">
        <v>-19000</v>
      </c>
      <c r="F22" s="23" t="n">
        <v>-21000</v>
      </c>
      <c r="G22" s="23" t="n">
        <v>-20000</v>
      </c>
      <c r="H22" s="23" t="n">
        <v>-22000</v>
      </c>
      <c r="I22" s="23" t="n">
        <v>-21000</v>
      </c>
      <c r="J22" s="23" t="n">
        <v>-19000</v>
      </c>
      <c r="K22" s="23" t="n">
        <v>-23000</v>
      </c>
      <c r="L22" s="23" t="n">
        <v>-24000</v>
      </c>
      <c r="M22" s="23" t="n">
        <v>-25000</v>
      </c>
      <c r="N22" s="23" t="n">
        <v>-28000</v>
      </c>
      <c r="O22" s="24" t="n">
        <f aca="false">SUM(C22:N22)</f>
        <v>-256500</v>
      </c>
    </row>
    <row r="23" customFormat="false" ht="16.5" hidden="false" customHeight="true" outlineLevel="0" collapsed="false">
      <c r="B23" s="25" t="s">
        <v>41</v>
      </c>
      <c r="C23" s="26" t="n">
        <v>-14000</v>
      </c>
      <c r="D23" s="26" t="n">
        <v>-14000</v>
      </c>
      <c r="E23" s="26" t="n">
        <v>-14000</v>
      </c>
      <c r="F23" s="26" t="n">
        <v>-14000</v>
      </c>
      <c r="G23" s="26" t="n">
        <v>-14000</v>
      </c>
      <c r="H23" s="26" t="n">
        <v>-19000</v>
      </c>
      <c r="I23" s="26" t="n">
        <v>-14000</v>
      </c>
      <c r="J23" s="26" t="n">
        <v>-14000</v>
      </c>
      <c r="K23" s="26" t="n">
        <v>-14000</v>
      </c>
      <c r="L23" s="26" t="n">
        <v>-14000</v>
      </c>
      <c r="M23" s="26" t="n">
        <v>-14000</v>
      </c>
      <c r="N23" s="26" t="n">
        <v>-19000</v>
      </c>
      <c r="O23" s="27" t="n">
        <f aca="false">SUM(C23:N23)</f>
        <v>-178000</v>
      </c>
    </row>
    <row r="24" customFormat="false" ht="16.5" hidden="false" customHeight="true" outlineLevel="0" collapsed="false">
      <c r="B24" s="22" t="s">
        <v>42</v>
      </c>
      <c r="C24" s="23" t="n">
        <v>-3200</v>
      </c>
      <c r="D24" s="23" t="n">
        <v>-3200</v>
      </c>
      <c r="E24" s="23" t="n">
        <v>-3200</v>
      </c>
      <c r="F24" s="23" t="n">
        <v>-3200</v>
      </c>
      <c r="G24" s="23" t="n">
        <v>-3200</v>
      </c>
      <c r="H24" s="23" t="n">
        <v>-3200</v>
      </c>
      <c r="I24" s="23" t="n">
        <v>-3200</v>
      </c>
      <c r="J24" s="23" t="n">
        <v>-3200</v>
      </c>
      <c r="K24" s="23" t="n">
        <v>-3200</v>
      </c>
      <c r="L24" s="23" t="n">
        <v>-3200</v>
      </c>
      <c r="M24" s="23" t="n">
        <v>-3200</v>
      </c>
      <c r="N24" s="23" t="n">
        <v>-3200</v>
      </c>
      <c r="O24" s="24" t="n">
        <f aca="false">SUM(C24:N24)</f>
        <v>-38400</v>
      </c>
    </row>
    <row r="25" customFormat="false" ht="16.5" hidden="false" customHeight="true" outlineLevel="0" collapsed="false">
      <c r="B25" s="25" t="s">
        <v>43</v>
      </c>
      <c r="C25" s="26" t="n">
        <v>-2500</v>
      </c>
      <c r="D25" s="26" t="n">
        <v>-2000</v>
      </c>
      <c r="E25" s="26" t="n">
        <v>-3000</v>
      </c>
      <c r="F25" s="26" t="n">
        <v>-2500</v>
      </c>
      <c r="G25" s="26" t="n">
        <v>-2000</v>
      </c>
      <c r="H25" s="26" t="n">
        <v>-3500</v>
      </c>
      <c r="I25" s="26" t="n">
        <v>-1500</v>
      </c>
      <c r="J25" s="26" t="n">
        <v>-2000</v>
      </c>
      <c r="K25" s="26" t="n">
        <v>-3000</v>
      </c>
      <c r="L25" s="26" t="n">
        <v>-3500</v>
      </c>
      <c r="M25" s="26" t="n">
        <v>-4000</v>
      </c>
      <c r="N25" s="26" t="n">
        <v>-5000</v>
      </c>
      <c r="O25" s="27" t="n">
        <f aca="false">SUM(C25:N25)</f>
        <v>-34500</v>
      </c>
    </row>
    <row r="26" customFormat="false" ht="16.5" hidden="false" customHeight="true" outlineLevel="0" collapsed="false">
      <c r="B26" s="22" t="s">
        <v>44</v>
      </c>
      <c r="C26" s="23" t="n">
        <v>-2200</v>
      </c>
      <c r="D26" s="23" t="n">
        <v>-1800</v>
      </c>
      <c r="E26" s="23" t="n">
        <v>-2000</v>
      </c>
      <c r="F26" s="23" t="n">
        <v>-2500</v>
      </c>
      <c r="G26" s="23" t="n">
        <v>-2100</v>
      </c>
      <c r="H26" s="23" t="n">
        <v>-2300</v>
      </c>
      <c r="I26" s="23" t="n">
        <v>-1900</v>
      </c>
      <c r="J26" s="23" t="n">
        <v>-2000</v>
      </c>
      <c r="K26" s="23" t="n">
        <v>-2400</v>
      </c>
      <c r="L26" s="23" t="n">
        <v>-2600</v>
      </c>
      <c r="M26" s="23" t="n">
        <v>-2800</v>
      </c>
      <c r="N26" s="23" t="n">
        <v>-3200</v>
      </c>
      <c r="O26" s="24" t="n">
        <f aca="false">SUM(C26:N26)</f>
        <v>-27800</v>
      </c>
    </row>
    <row r="27" customFormat="false" ht="16.5" hidden="false" customHeight="true" outlineLevel="0" collapsed="false">
      <c r="B27" s="25" t="s">
        <v>45</v>
      </c>
      <c r="C27" s="26" t="n">
        <v>0</v>
      </c>
      <c r="D27" s="26" t="n">
        <v>0</v>
      </c>
      <c r="E27" s="26" t="n">
        <v>-4500</v>
      </c>
      <c r="F27" s="26" t="n">
        <v>0</v>
      </c>
      <c r="G27" s="26" t="n">
        <v>0</v>
      </c>
      <c r="H27" s="26" t="n">
        <v>-5000</v>
      </c>
      <c r="I27" s="26" t="n">
        <v>0</v>
      </c>
      <c r="J27" s="26" t="n">
        <v>0</v>
      </c>
      <c r="K27" s="26" t="n">
        <v>-5200</v>
      </c>
      <c r="L27" s="26" t="n">
        <v>0</v>
      </c>
      <c r="M27" s="26" t="n">
        <v>0</v>
      </c>
      <c r="N27" s="26" t="n">
        <v>-6000</v>
      </c>
      <c r="O27" s="27" t="n">
        <f aca="false">SUM(C27:N27)</f>
        <v>-20700</v>
      </c>
    </row>
    <row r="28" customFormat="false" ht="18" hidden="false" customHeight="true" outlineLevel="0" collapsed="false">
      <c r="B28" s="28" t="s">
        <v>46</v>
      </c>
      <c r="C28" s="19" t="n">
        <f aca="false">SUM(C20:C27)</f>
        <v>13300</v>
      </c>
      <c r="D28" s="19" t="n">
        <f aca="false">SUM(D20:D27)</f>
        <v>11300</v>
      </c>
      <c r="E28" s="19" t="n">
        <f aca="false">SUM(E20:E27)</f>
        <v>10800</v>
      </c>
      <c r="F28" s="19" t="n">
        <f aca="false">SUM(F20:F27)</f>
        <v>18700</v>
      </c>
      <c r="G28" s="19" t="n">
        <f aca="false">SUM(G20:G27)</f>
        <v>17800</v>
      </c>
      <c r="H28" s="19" t="n">
        <f aca="false">SUM(H20:H27)</f>
        <v>10000</v>
      </c>
      <c r="I28" s="19" t="n">
        <f aca="false">SUM(I20:I27)</f>
        <v>19100</v>
      </c>
      <c r="J28" s="19" t="n">
        <f aca="false">SUM(J20:J27)</f>
        <v>15100</v>
      </c>
      <c r="K28" s="19" t="n">
        <f aca="false">SUM(K20:K27)</f>
        <v>16100</v>
      </c>
      <c r="L28" s="19" t="n">
        <f aca="false">SUM(L20:L27)</f>
        <v>22700</v>
      </c>
      <c r="M28" s="19" t="n">
        <f aca="false">SUM(M20:M27)</f>
        <v>24500</v>
      </c>
      <c r="N28" s="19" t="n">
        <f aca="false">SUM(N20:N27)</f>
        <v>18100</v>
      </c>
      <c r="O28" s="19" t="n">
        <f aca="false">SUM(O20:O27)</f>
        <v>197500</v>
      </c>
    </row>
    <row r="29" customFormat="false" ht="18" hidden="false" customHeight="true" outlineLevel="0" collapsed="false">
      <c r="A29" s="20"/>
      <c r="B29" s="21" t="s">
        <v>47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customFormat="false" ht="16.5" hidden="false" customHeight="true" outlineLevel="0" collapsed="false">
      <c r="B30" s="22" t="s">
        <v>48</v>
      </c>
      <c r="C30" s="23" t="n">
        <v>0</v>
      </c>
      <c r="D30" s="23" t="n">
        <v>0</v>
      </c>
      <c r="E30" s="23" t="n">
        <v>0</v>
      </c>
      <c r="F30" s="23" t="n">
        <v>-15000</v>
      </c>
      <c r="G30" s="23" t="n">
        <v>0</v>
      </c>
      <c r="H30" s="23" t="n">
        <v>0</v>
      </c>
      <c r="I30" s="23" t="n">
        <v>0</v>
      </c>
      <c r="J30" s="23" t="n">
        <v>-8000</v>
      </c>
      <c r="K30" s="23" t="n">
        <v>0</v>
      </c>
      <c r="L30" s="23" t="n">
        <v>0</v>
      </c>
      <c r="M30" s="23" t="n">
        <v>0</v>
      </c>
      <c r="N30" s="23" t="n">
        <v>0</v>
      </c>
      <c r="O30" s="24" t="n">
        <f aca="false">SUM(C30:N30)</f>
        <v>-23000</v>
      </c>
    </row>
    <row r="31" customFormat="false" ht="16.5" hidden="false" customHeight="true" outlineLevel="0" collapsed="false">
      <c r="B31" s="25" t="s">
        <v>49</v>
      </c>
      <c r="C31" s="26" t="n">
        <v>0</v>
      </c>
      <c r="D31" s="26" t="n">
        <v>0</v>
      </c>
      <c r="E31" s="26" t="n">
        <v>0</v>
      </c>
      <c r="F31" s="26" t="n">
        <v>0</v>
      </c>
      <c r="G31" s="26" t="n">
        <v>0</v>
      </c>
      <c r="H31" s="26" t="n">
        <v>0</v>
      </c>
      <c r="I31" s="26" t="n">
        <v>0</v>
      </c>
      <c r="J31" s="26" t="n">
        <v>0</v>
      </c>
      <c r="K31" s="26" t="n">
        <v>0</v>
      </c>
      <c r="L31" s="26" t="n">
        <v>0</v>
      </c>
      <c r="M31" s="26" t="n">
        <v>3500</v>
      </c>
      <c r="N31" s="26" t="n">
        <v>0</v>
      </c>
      <c r="O31" s="27" t="n">
        <f aca="false">SUM(C31:N31)</f>
        <v>3500</v>
      </c>
    </row>
    <row r="32" customFormat="false" ht="18" hidden="false" customHeight="true" outlineLevel="0" collapsed="false">
      <c r="B32" s="28" t="s">
        <v>50</v>
      </c>
      <c r="C32" s="19" t="n">
        <f aca="false">SUM(C30:C31)</f>
        <v>0</v>
      </c>
      <c r="D32" s="19" t="n">
        <f aca="false">SUM(D30:D31)</f>
        <v>0</v>
      </c>
      <c r="E32" s="19" t="n">
        <f aca="false">SUM(E30:E31)</f>
        <v>0</v>
      </c>
      <c r="F32" s="19" t="n">
        <f aca="false">SUM(F30:F31)</f>
        <v>-15000</v>
      </c>
      <c r="G32" s="19" t="n">
        <f aca="false">SUM(G30:G31)</f>
        <v>0</v>
      </c>
      <c r="H32" s="19" t="n">
        <f aca="false">SUM(H30:H31)</f>
        <v>0</v>
      </c>
      <c r="I32" s="19" t="n">
        <f aca="false">SUM(I30:I31)</f>
        <v>0</v>
      </c>
      <c r="J32" s="19" t="n">
        <f aca="false">SUM(J30:J31)</f>
        <v>-8000</v>
      </c>
      <c r="K32" s="19" t="n">
        <f aca="false">SUM(K30:K31)</f>
        <v>0</v>
      </c>
      <c r="L32" s="19" t="n">
        <f aca="false">SUM(L30:L31)</f>
        <v>0</v>
      </c>
      <c r="M32" s="19" t="n">
        <f aca="false">SUM(M30:M31)</f>
        <v>3500</v>
      </c>
      <c r="N32" s="19" t="n">
        <f aca="false">SUM(N30:N31)</f>
        <v>0</v>
      </c>
      <c r="O32" s="19" t="n">
        <f aca="false">SUM(O30:O31)</f>
        <v>-19500</v>
      </c>
    </row>
    <row r="33" customFormat="false" ht="18" hidden="false" customHeight="true" outlineLevel="0" collapsed="false">
      <c r="A33" s="20"/>
      <c r="B33" s="21" t="s">
        <v>51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customFormat="false" ht="16.5" hidden="false" customHeight="true" outlineLevel="0" collapsed="false">
      <c r="B34" s="22" t="s">
        <v>52</v>
      </c>
      <c r="C34" s="23" t="n">
        <v>20000</v>
      </c>
      <c r="D34" s="23" t="n">
        <v>0</v>
      </c>
      <c r="E34" s="23" t="n">
        <v>0</v>
      </c>
      <c r="F34" s="23" t="n">
        <v>0</v>
      </c>
      <c r="G34" s="23" t="n">
        <v>0</v>
      </c>
      <c r="H34" s="23" t="n">
        <v>0</v>
      </c>
      <c r="I34" s="23" t="n">
        <v>0</v>
      </c>
      <c r="J34" s="23" t="n">
        <v>0</v>
      </c>
      <c r="K34" s="23" t="n">
        <v>0</v>
      </c>
      <c r="L34" s="23" t="n">
        <v>0</v>
      </c>
      <c r="M34" s="23" t="n">
        <v>0</v>
      </c>
      <c r="N34" s="23" t="n">
        <v>0</v>
      </c>
      <c r="O34" s="24" t="n">
        <f aca="false">SUM(C34:N34)</f>
        <v>20000</v>
      </c>
    </row>
    <row r="35" customFormat="false" ht="16.5" hidden="false" customHeight="true" outlineLevel="0" collapsed="false">
      <c r="B35" s="25" t="s">
        <v>53</v>
      </c>
      <c r="C35" s="26" t="n">
        <v>-1000</v>
      </c>
      <c r="D35" s="26" t="n">
        <v>-1000</v>
      </c>
      <c r="E35" s="26" t="n">
        <v>-1000</v>
      </c>
      <c r="F35" s="26" t="n">
        <v>-1000</v>
      </c>
      <c r="G35" s="26" t="n">
        <v>-1000</v>
      </c>
      <c r="H35" s="26" t="n">
        <v>-1000</v>
      </c>
      <c r="I35" s="26" t="n">
        <v>-1000</v>
      </c>
      <c r="J35" s="26" t="n">
        <v>-1000</v>
      </c>
      <c r="K35" s="26" t="n">
        <v>-1000</v>
      </c>
      <c r="L35" s="26" t="n">
        <v>-1000</v>
      </c>
      <c r="M35" s="26" t="n">
        <v>-1000</v>
      </c>
      <c r="N35" s="26" t="n">
        <v>-1000</v>
      </c>
      <c r="O35" s="27" t="n">
        <f aca="false">SUM(C35:N35)</f>
        <v>-12000</v>
      </c>
    </row>
    <row r="36" customFormat="false" ht="16.5" hidden="false" customHeight="true" outlineLevel="0" collapsed="false">
      <c r="B36" s="22" t="s">
        <v>54</v>
      </c>
      <c r="C36" s="23" t="n">
        <v>-150</v>
      </c>
      <c r="D36" s="23" t="n">
        <v>-145</v>
      </c>
      <c r="E36" s="23" t="n">
        <v>-140</v>
      </c>
      <c r="F36" s="23" t="n">
        <v>-135</v>
      </c>
      <c r="G36" s="23" t="n">
        <v>-130</v>
      </c>
      <c r="H36" s="23" t="n">
        <v>-125</v>
      </c>
      <c r="I36" s="23" t="n">
        <v>-120</v>
      </c>
      <c r="J36" s="23" t="n">
        <v>-115</v>
      </c>
      <c r="K36" s="23" t="n">
        <v>-110</v>
      </c>
      <c r="L36" s="23" t="n">
        <v>-105</v>
      </c>
      <c r="M36" s="23" t="n">
        <v>-100</v>
      </c>
      <c r="N36" s="23" t="n">
        <v>-95</v>
      </c>
      <c r="O36" s="24" t="n">
        <f aca="false">SUM(C36:N36)</f>
        <v>-1470</v>
      </c>
    </row>
    <row r="37" customFormat="false" ht="16.5" hidden="false" customHeight="true" outlineLevel="0" collapsed="false">
      <c r="B37" s="25" t="s">
        <v>55</v>
      </c>
      <c r="C37" s="26" t="n">
        <v>0</v>
      </c>
      <c r="D37" s="26" t="n">
        <v>0</v>
      </c>
      <c r="E37" s="26" t="n">
        <v>0</v>
      </c>
      <c r="F37" s="26" t="n">
        <v>0</v>
      </c>
      <c r="G37" s="26" t="n">
        <v>5000</v>
      </c>
      <c r="H37" s="26" t="n">
        <v>0</v>
      </c>
      <c r="I37" s="26" t="n">
        <v>0</v>
      </c>
      <c r="J37" s="26" t="n">
        <v>0</v>
      </c>
      <c r="K37" s="26" t="n">
        <v>0</v>
      </c>
      <c r="L37" s="26" t="n">
        <v>0</v>
      </c>
      <c r="M37" s="26" t="n">
        <v>0</v>
      </c>
      <c r="N37" s="26" t="n">
        <v>0</v>
      </c>
      <c r="O37" s="27" t="n">
        <f aca="false">SUM(C37:N37)</f>
        <v>5000</v>
      </c>
    </row>
    <row r="38" customFormat="false" ht="16.5" hidden="false" customHeight="true" outlineLevel="0" collapsed="false">
      <c r="B38" s="22" t="s">
        <v>56</v>
      </c>
      <c r="C38" s="23" t="n">
        <v>0</v>
      </c>
      <c r="D38" s="23" t="n">
        <v>0</v>
      </c>
      <c r="E38" s="23" t="n">
        <v>0</v>
      </c>
      <c r="F38" s="23" t="n">
        <v>0</v>
      </c>
      <c r="G38" s="23" t="n">
        <v>0</v>
      </c>
      <c r="H38" s="23" t="n">
        <v>0</v>
      </c>
      <c r="I38" s="23" t="n">
        <v>-8000</v>
      </c>
      <c r="J38" s="23" t="n">
        <v>0</v>
      </c>
      <c r="K38" s="23" t="n">
        <v>0</v>
      </c>
      <c r="L38" s="23" t="n">
        <v>0</v>
      </c>
      <c r="M38" s="23" t="n">
        <v>0</v>
      </c>
      <c r="N38" s="23" t="n">
        <v>-8000</v>
      </c>
      <c r="O38" s="24" t="n">
        <f aca="false">SUM(C38:N38)</f>
        <v>-16000</v>
      </c>
    </row>
    <row r="39" customFormat="false" ht="18" hidden="false" customHeight="true" outlineLevel="0" collapsed="false">
      <c r="B39" s="28" t="s">
        <v>57</v>
      </c>
      <c r="C39" s="19" t="n">
        <f aca="false">SUM(C34:C38)</f>
        <v>18850</v>
      </c>
      <c r="D39" s="19" t="n">
        <f aca="false">SUM(D34:D38)</f>
        <v>-1145</v>
      </c>
      <c r="E39" s="19" t="n">
        <f aca="false">SUM(E34:E38)</f>
        <v>-1140</v>
      </c>
      <c r="F39" s="19" t="n">
        <f aca="false">SUM(F34:F38)</f>
        <v>-1135</v>
      </c>
      <c r="G39" s="19" t="n">
        <f aca="false">SUM(G34:G38)</f>
        <v>3870</v>
      </c>
      <c r="H39" s="19" t="n">
        <f aca="false">SUM(H34:H38)</f>
        <v>-1125</v>
      </c>
      <c r="I39" s="19" t="n">
        <f aca="false">SUM(I34:I38)</f>
        <v>-9120</v>
      </c>
      <c r="J39" s="19" t="n">
        <f aca="false">SUM(J34:J38)</f>
        <v>-1115</v>
      </c>
      <c r="K39" s="19" t="n">
        <f aca="false">SUM(K34:K38)</f>
        <v>-1110</v>
      </c>
      <c r="L39" s="19" t="n">
        <f aca="false">SUM(L34:L38)</f>
        <v>-1105</v>
      </c>
      <c r="M39" s="19" t="n">
        <f aca="false">SUM(M34:M38)</f>
        <v>-1100</v>
      </c>
      <c r="N39" s="19" t="n">
        <f aca="false">SUM(N34:N38)</f>
        <v>-9095</v>
      </c>
      <c r="O39" s="19" t="n">
        <f aca="false">SUM(O34:O38)</f>
        <v>-4470</v>
      </c>
    </row>
    <row r="40" customFormat="false" ht="18" hidden="false" customHeight="true" outlineLevel="0" collapsed="false">
      <c r="B40" s="29" t="s">
        <v>58</v>
      </c>
      <c r="C40" s="30" t="n">
        <f aca="false">C28+C32+C39</f>
        <v>32150</v>
      </c>
      <c r="D40" s="30" t="n">
        <f aca="false">D28+D32+D39</f>
        <v>10155</v>
      </c>
      <c r="E40" s="30" t="n">
        <f aca="false">E28+E32+E39</f>
        <v>9660</v>
      </c>
      <c r="F40" s="30" t="n">
        <f aca="false">F28+F32+F39</f>
        <v>2565</v>
      </c>
      <c r="G40" s="30" t="n">
        <f aca="false">G28+G32+G39</f>
        <v>21670</v>
      </c>
      <c r="H40" s="30" t="n">
        <f aca="false">H28+H32+H39</f>
        <v>8875</v>
      </c>
      <c r="I40" s="30" t="n">
        <f aca="false">I28+I32+I39</f>
        <v>9980</v>
      </c>
      <c r="J40" s="30" t="n">
        <f aca="false">J28+J32+J39</f>
        <v>5985</v>
      </c>
      <c r="K40" s="30" t="n">
        <f aca="false">K28+K32+K39</f>
        <v>14990</v>
      </c>
      <c r="L40" s="30" t="n">
        <f aca="false">L28+L32+L39</f>
        <v>21595</v>
      </c>
      <c r="M40" s="30" t="n">
        <f aca="false">M28+M32+M39</f>
        <v>26900</v>
      </c>
      <c r="N40" s="30" t="n">
        <f aca="false">N28+N32+N39</f>
        <v>9005</v>
      </c>
      <c r="O40" s="30" t="n">
        <f aca="false">O28+O32+O39</f>
        <v>173530</v>
      </c>
    </row>
    <row r="41" customFormat="false" ht="19.5" hidden="false" customHeight="true" outlineLevel="0" collapsed="false">
      <c r="A41" s="14"/>
      <c r="B41" s="31" t="s">
        <v>59</v>
      </c>
      <c r="C41" s="32" t="n">
        <f aca="false">C18+C40</f>
        <v>57150</v>
      </c>
      <c r="D41" s="32" t="n">
        <f aca="false">D18+D40</f>
        <v>67305</v>
      </c>
      <c r="E41" s="32" t="n">
        <f aca="false">E18+E40</f>
        <v>76965</v>
      </c>
      <c r="F41" s="32" t="n">
        <f aca="false">F18+F40</f>
        <v>79530</v>
      </c>
      <c r="G41" s="32" t="n">
        <f aca="false">G18+G40</f>
        <v>101200</v>
      </c>
      <c r="H41" s="32" t="n">
        <f aca="false">H18+H40</f>
        <v>110075</v>
      </c>
      <c r="I41" s="32" t="n">
        <f aca="false">I18+I40</f>
        <v>120055</v>
      </c>
      <c r="J41" s="32" t="n">
        <f aca="false">J18+J40</f>
        <v>126040</v>
      </c>
      <c r="K41" s="32" t="n">
        <f aca="false">K18+K40</f>
        <v>141030</v>
      </c>
      <c r="L41" s="32" t="n">
        <f aca="false">L18+L40</f>
        <v>162625</v>
      </c>
      <c r="M41" s="32" t="n">
        <f aca="false">M18+M40</f>
        <v>189525</v>
      </c>
      <c r="N41" s="32" t="n">
        <f aca="false">N18+N40</f>
        <v>198530</v>
      </c>
      <c r="O41" s="33" t="n">
        <f aca="false">N41</f>
        <v>198530</v>
      </c>
    </row>
    <row r="43" customFormat="false" ht="15" hidden="false" customHeight="false" outlineLevel="0" collapsed="false">
      <c r="B43" s="34" t="s">
        <v>60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</row>
    <row r="45" customFormat="false" ht="21.75" hidden="false" customHeight="true" outlineLevel="0" collapsed="false">
      <c r="A45" s="4" t="s">
        <v>61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</sheetData>
  <mergeCells count="27">
    <mergeCell ref="A2:O2"/>
    <mergeCell ref="A3:O3"/>
    <mergeCell ref="A5:O5"/>
    <mergeCell ref="C6:F6"/>
    <mergeCell ref="H6:O10"/>
    <mergeCell ref="C7:F7"/>
    <mergeCell ref="C8:F8"/>
    <mergeCell ref="C9:F9"/>
    <mergeCell ref="C10:F10"/>
    <mergeCell ref="A12:O12"/>
    <mergeCell ref="B13:C13"/>
    <mergeCell ref="D13:E13"/>
    <mergeCell ref="F13:G13"/>
    <mergeCell ref="H13:I13"/>
    <mergeCell ref="J13:K13"/>
    <mergeCell ref="L13:M13"/>
    <mergeCell ref="N13:O13"/>
    <mergeCell ref="B14:C14"/>
    <mergeCell ref="D14:E14"/>
    <mergeCell ref="F14:G14"/>
    <mergeCell ref="H14:I14"/>
    <mergeCell ref="J14:K14"/>
    <mergeCell ref="L14:M14"/>
    <mergeCell ref="N14:O14"/>
    <mergeCell ref="A16:O16"/>
    <mergeCell ref="B43:O43"/>
    <mergeCell ref="A45:O4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2026-09-06T09:53:20Z</dcterms:created>
  <dc:creator>openpyxl</dc:creator>
  <dc:description/>
  <dc:language>en-US</dc:language>
  <cp:lastModifiedBy/>
  <dcterms:modified xsi:type="dcterms:W3CDTF">2026-09-06T09:53:21Z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