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flow-Plan 2026" sheetId="1" state="visible" r:id="rId3"/>
    <sheet name="Anleitung" sheetId="2" state="visible" r:id="rId4"/>
  </sheets>
  <definedNames>
    <definedName function="false" hidden="false" localSheetId="0" name="_xlnm.Print_Area" vbProcedure="false">'Cashflow-Plan 2026'!$A$1:$O$47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9" authorId="0">
      <text>
        <r>
          <rPr>
            <sz val="10"/>
            <rFont val="Arial"/>
            <family val="2"/>
          </rPr>
          <t xml:space="preserve">Umsatz-/Ertragsteuer-Zahlungen. Im Beispiel quartalsweise (Mär/Jun/Sep/Dez).</t>
        </r>
      </text>
    </comment>
    <comment ref="A33" authorId="0">
      <text>
        <r>
          <rPr>
            <sz val="10"/>
            <rFont val="Arial"/>
            <family val="2"/>
          </rPr>
          <t xml:space="preserve">Käufe von Maschinen, Ausstattung, Fahrzeugen, Software-Lizenzen usw. Als positiver Betrag eingeben.</t>
        </r>
      </text>
    </comment>
  </commentList>
</comments>
</file>

<file path=xl/sharedStrings.xml><?xml version="1.0" encoding="utf-8"?>
<sst xmlns="http://schemas.openxmlformats.org/spreadsheetml/2006/main" count="117" uniqueCount="114">
  <si>
    <t xml:space="preserve">Cashflow-Berechnung 2026</t>
  </si>
  <si>
    <t xml:space="preserve">Liquiditätsplanung  ·  Monatsübersicht  ·  Geschäftsjahr 2026</t>
  </si>
  <si>
    <t xml:space="preserve">Unternehmen /  Bereich:</t>
  </si>
  <si>
    <t xml:space="preserve">Muster GmbH</t>
  </si>
  <si>
    <t xml:space="preserve">Zeitraum:</t>
  </si>
  <si>
    <t xml:space="preserve">Januar – Dezember 2026</t>
  </si>
  <si>
    <t xml:space="preserve">Währung:</t>
  </si>
  <si>
    <t xml:space="preserve">EUR (€)</t>
  </si>
  <si>
    <t xml:space="preserve">Stand:</t>
  </si>
  <si>
    <t xml:space="preserve">01.01.2026</t>
  </si>
  <si>
    <t xml:space="preserve">ANFANGSBESTAND 01.01.</t>
  </si>
  <si>
    <t xml:space="preserve">ENDBESTAND 31.12.</t>
  </si>
  <si>
    <t xml:space="preserve">NETTO-CASHFLOW 2026</t>
  </si>
  <si>
    <t xml:space="preserve">OPERATIVER CASHFLOW</t>
  </si>
  <si>
    <t xml:space="preserve">TIEFSTER MONATSSTAND</t>
  </si>
  <si>
    <t xml:space="preserve">Liquidität zu Jahresbeginn</t>
  </si>
  <si>
    <t xml:space="preserve">Liquidität zum Jahresende</t>
  </si>
  <si>
    <t xml:space="preserve">Summe aller Zahlungsströme</t>
  </si>
  <si>
    <t xml:space="preserve">aus laufender Geschäftstätigkeit</t>
  </si>
  <si>
    <t xml:space="preserve">niedrigste Liquidität im Jahr</t>
  </si>
  <si>
    <t xml:space="preserve">Steuerung  ▸  Mindestliquidität (Warnschwelle):</t>
  </si>
  <si>
    <t xml:space="preserve">Fällt der Monatsendbestand unter diesen Wert, wird die Zelle farbig markiert.</t>
  </si>
  <si>
    <t xml:space="preserve">Position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</si>
  <si>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</si>
  <si>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</si>
  <si>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</si>
  <si>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</si>
  <si>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</si>
  <si>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</si>
  <si>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</si>
  <si>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</si>
  <si>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</si>
  <si>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</si>
  <si>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</si>
  <si>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</si>
  <si>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Gesamt</t>
  </si>
  <si>
    <t xml:space="preserve">Ø / Monat</t>
  </si>
  <si>
    <t xml:space="preserve">Liquidität zum Monatsanfang</t>
  </si>
  <si>
    <t xml:space="preserve">① EINZAHLUNGEN (Betriebseinnahmen)</t>
  </si>
  <si>
    <t xml:space="preserve">Umsatzerlöse – Produkte</t>
  </si>
  <si>
    <t xml:space="preserve">Umsatzerlöse – Dienstleistungen</t>
  </si>
  <si>
    <t xml:space="preserve">Sonstige betriebliche Erträge</t>
  </si>
  <si>
    <t xml:space="preserve">Zinserträge &amp; sonstige Einzahlungen</t>
  </si>
  <si>
    <t xml:space="preserve">Summe Einzahlungen</t>
  </si>
  <si>
    <t xml:space="preserve">② AUSZAHLUNGEN (Betriebsausgaben)</t>
  </si>
  <si>
    <t xml:space="preserve">Wareneinsatz / Materialaufwand</t>
  </si>
  <si>
    <t xml:space="preserve">Personalkosten</t>
  </si>
  <si>
    <t xml:space="preserve">Miete &amp; Nebenkosten</t>
  </si>
  <si>
    <t xml:space="preserve">Marketing &amp; Vertrieb</t>
  </si>
  <si>
    <t xml:space="preserve">IT &amp; Software</t>
  </si>
  <si>
    <t xml:space="preserve">Versicherungen &amp; Beiträge</t>
  </si>
  <si>
    <t xml:space="preserve">Reise- &amp; Kfz-Kosten</t>
  </si>
  <si>
    <t xml:space="preserve">Sonstige betriebliche Aufwendungen</t>
  </si>
  <si>
    <t xml:space="preserve">Steuern &amp; Abgaben</t>
  </si>
  <si>
    <t xml:space="preserve">Summe Auszahlungen</t>
  </si>
  <si>
    <t xml:space="preserve">Operativer Cashflow</t>
  </si>
  <si>
    <t xml:space="preserve">③ CASHFLOW AUS INVESTITIONSTÄTIGKEIT</t>
  </si>
  <si>
    <t xml:space="preserve">Investitionen ins Anlagevermögen  (Abfluss)</t>
  </si>
  <si>
    <t xml:space="preserve">Desinvestitionen / Anlagenverkäufe  (Zufluss)</t>
  </si>
  <si>
    <t xml:space="preserve">Cashflow aus Investitionstätigkeit</t>
  </si>
  <si>
    <t xml:space="preserve">④ CASHFLOW AUS FINANZIERUNGSTÄTIGKEIT</t>
  </si>
  <si>
    <t xml:space="preserve">Darlehensaufnahme / Kapitaleinlage  (Zufluss)</t>
  </si>
  <si>
    <t xml:space="preserve">Tilgung / Darlehensrückzahlung  (Abfluss)</t>
  </si>
  <si>
    <t xml:space="preserve">Zinsaufwand  (Abfluss)</t>
  </si>
  <si>
    <t xml:space="preserve">Entnahmen / Ausschüttungen  (Abfluss)</t>
  </si>
  <si>
    <t xml:space="preserve">Cashflow aus Finanzierungstätigkeit</t>
  </si>
  <si>
    <t xml:space="preserve">NETTO-CASHFLOW (Monat)</t>
  </si>
  <si>
    <t xml:space="preserve">Liquidität zum Monatsende</t>
  </si>
  <si>
    <t xml:space="preserve">Bedienung:  Nur die hell hinterlegten Felder ausfüllen (Anfangsbestand Januar, Warnschwelle, alle Monatswerte). Grau/farbig hinterlegte Zeilen berechnen sich automatisch.  Abflüsse stets als positive Beträge eingeben.</t>
  </si>
  <si>
    <t xml:space="preserve">Liquiditätsverlauf 2026</t>
  </si>
  <si>
    <t xml:space="preserve">Anleitung &amp; Legende</t>
  </si>
  <si>
    <t xml:space="preserve">Cashflow-Berechnung 2026  ·  so nutzen Sie die Vorlage</t>
  </si>
  <si>
    <t xml:space="preserve">In 5 Schritten zum fertigen Plan</t>
  </si>
  <si>
    <t xml:space="preserve">Schritt 1</t>
  </si>
  <si>
    <t xml:space="preserve">Tragen Sie im Blatt »Cashflow-Plan 2026« den aktuellen Kontostand als »Liquidität zum Monatsanfang« im Januar ein (nur diese eine Zelle).</t>
  </si>
  <si>
    <t xml:space="preserve">Schritt 2</t>
  </si>
  <si>
    <t xml:space="preserve">Erfassen Sie die erwarteten Einzahlungen je Monat nach Zahlungseingang – nicht nach Rechnungsdatum.</t>
  </si>
  <si>
    <t xml:space="preserve">Schritt 3</t>
  </si>
  <si>
    <t xml:space="preserve">Erfassen Sie alle Auszahlungen (Fixkosten wie Miete &amp; Personal, danach variable Kosten). Beträge immer positiv eingeben.</t>
  </si>
  <si>
    <t xml:space="preserve">Schritt 4</t>
  </si>
  <si>
    <t xml:space="preserve">Ergänzen Sie Investitionen und Finanzierung (Darlehen, Tilgung, Entnahmen), falls vorhanden.</t>
  </si>
  <si>
    <t xml:space="preserve">Schritt 5</t>
  </si>
  <si>
    <t xml:space="preserve">Prüfen Sie die Zeile »Liquidität zum Monatsende«: farbige Zellen zeigen Monate unter der Warnschwelle.</t>
  </si>
  <si>
    <t xml:space="preserve">Farb-Legende</t>
  </si>
  <si>
    <t xml:space="preserve">Eingabefeld</t>
  </si>
  <si>
    <t xml:space="preserve">Hell hinterlegt, blaue Schrift – hier tragen Sie Ihre Werte ein.</t>
  </si>
  <si>
    <t xml:space="preserve">Zwischensumme</t>
  </si>
  <si>
    <t xml:space="preserve">Automatische Summe (Einzahlungen / Auszahlungen).</t>
  </si>
  <si>
    <t xml:space="preserve">Ergebniszeile</t>
  </si>
  <si>
    <t xml:space="preserve">Operativer / Investitions- / Finanzierungs-Cashflow.</t>
  </si>
  <si>
    <t xml:space="preserve">Netto-Cashflow</t>
  </si>
  <si>
    <t xml:space="preserve">Ergebnis aller Zahlungsströme des Monats.</t>
  </si>
  <si>
    <t xml:space="preserve">Liquidität Monatsende</t>
  </si>
  <si>
    <t xml:space="preserve">Fortgeschriebener Kontostand (Anfangsbestand + Netto-Cashflow).</t>
  </si>
  <si>
    <t xml:space="preserve">Warnung: unter Schwelle</t>
  </si>
  <si>
    <t xml:space="preserve">Monatsendbestand unter der Mindestliquidität.</t>
  </si>
  <si>
    <t xml:space="preserve">Warnung: negativ</t>
  </si>
  <si>
    <t xml:space="preserve">Monatsendbestand unter Null – akuter Engpass.</t>
  </si>
  <si>
    <t xml:space="preserve">Aufbau der Cashflow-Berechnung</t>
  </si>
  <si>
    <t xml:space="preserve">Einzahlungen aus dem laufenden Geschäft minus betriebliche Auszahlungen. Kernindikator für die Ertragskraft.</t>
  </si>
  <si>
    <t xml:space="preserve">Investitions-Cashflow</t>
  </si>
  <si>
    <t xml:space="preserve">Verkäufe von Anlagevermögen minus Investitionen. In Wachstumsphasen meist negativ.</t>
  </si>
  <si>
    <t xml:space="preserve">Finanzierungs-Cashflow</t>
  </si>
  <si>
    <t xml:space="preserve">Darlehen &amp; Einlagen minus Tilgung, Zinsen und Entnahmen.</t>
  </si>
  <si>
    <t xml:space="preserve">Summe der drei Bereiche – die tatsächliche Geldveränderung des Monats.</t>
  </si>
  <si>
    <t xml:space="preserve">Anfangsbestand + Netto-Cashflow. Wird automatisch in den Folgemonat übernommen.</t>
  </si>
  <si>
    <t xml:space="preserve">Hinweise</t>
  </si>
  <si>
    <t xml:space="preserve">Warnschwelle</t>
  </si>
  <si>
    <t xml:space="preserve">Passen Sie die Mindestliquidität oben im Plan an Ihren Bedarf an (z. B. 2–3 Monatsfixkosten).</t>
  </si>
  <si>
    <t xml:space="preserve">Beispieldaten</t>
  </si>
  <si>
    <t xml:space="preserve">Alle Zahlen sind fiktive Beispielwerte zur Orientierung. Überschreiben Sie sie mit Ihren eigenen Werten.</t>
  </si>
  <si>
    <t xml:space="preserve">Brutto/Netto</t>
  </si>
  <si>
    <t xml:space="preserve">Verwenden Sie durchgängig Zahlungsbeträge inkl. USt., da es um tatsächliche Geldflüsse geht.</t>
  </si>
  <si>
    <t xml:space="preserve">Vorlage »Cashflow-Berechnung 2026« · Alle Werte sind Beispielwerte und frei anpassbar.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</si>
</sst>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;[RED]\-#,##0&quot; €&quot;;0&quot; €&quot;"/>
    <numFmt numFmtId="166" formatCode="#,##0&quot; €&quot;;[RED]\-#,##0&quot; €&quot;;\–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sz val="11"/>
      <color rgb="FFF5F1E6"/>
      <name val="Calibri"/>
      <family val="0"/>
      <charset val="1"/>
    </font>
    <font>
      <sz val="9.5"/>
      <color rgb="FF5B6B6E"/>
      <name val="Calibri"/>
      <family val="0"/>
      <charset val="1"/>
    </font>
    <font>
      <b val="true"/>
      <sz val="10.5"/>
      <color rgb="FF1F4E79"/>
      <name val="Calibri"/>
      <family val="0"/>
      <charset val="1"/>
    </font>
    <font>
      <b val="true"/>
      <sz val="10.5"/>
      <color rgb="FF0E3B43"/>
      <name val="Calibri"/>
      <family val="0"/>
      <charset val="1"/>
    </font>
    <font>
      <b val="true"/>
      <sz val="8.5"/>
      <color rgb="FF1B6B78"/>
      <name val="Calibri"/>
      <family val="0"/>
      <charset val="1"/>
    </font>
    <font>
      <b val="true"/>
      <sz val="16"/>
      <color rgb="FF0E3B43"/>
      <name val="Calibri"/>
      <family val="0"/>
      <charset val="1"/>
    </font>
    <font>
      <i val="true"/>
      <sz val="8.5"/>
      <color rgb="FF5B6B6E"/>
      <name val="Calibri"/>
      <family val="0"/>
      <charset val="1"/>
    </font>
    <font>
      <b val="true"/>
      <sz val="10"/>
      <color rgb="FF1B6B78"/>
      <name val="Calibri"/>
      <family val="0"/>
      <charset val="1"/>
    </font>
    <font>
      <b val="true"/>
      <sz val="11"/>
      <color rgb="FF1F4E79"/>
      <name val="Calibri"/>
      <family val="0"/>
      <charset val="1"/>
    </font>
    <font>
      <i val="true"/>
      <sz val="9"/>
      <color rgb="FF5B6B6E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.5"/>
      <color rgb="FF1A2B2E"/>
      <name val="Calibri"/>
      <family val="0"/>
      <charset val="1"/>
    </font>
    <font>
      <sz val="10.5"/>
      <color rgb="FF1F4E79"/>
      <name val="Calibri"/>
      <family val="0"/>
      <charset val="1"/>
    </font>
    <font>
      <b val="true"/>
      <sz val="10.5"/>
      <color rgb="FF1B6B78"/>
      <name val="Calibri"/>
      <family val="0"/>
      <charset val="1"/>
    </font>
    <font>
      <b val="true"/>
      <sz val="11"/>
      <color rgb="FF0E3B4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3"/>
      <color rgb="FF0E3B43"/>
      <name val="Calibri"/>
      <family val="0"/>
      <charset val="1"/>
    </font>
    <font>
      <sz val="10"/>
      <name val="Arial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20"/>
      <color rgb="FFFFFFFF"/>
      <name val="Calibri"/>
      <family val="0"/>
      <charset val="1"/>
    </font>
    <font>
      <b val="true"/>
      <sz val="12"/>
      <color rgb="FF1B6B78"/>
      <name val="Calibri"/>
      <family val="0"/>
      <charset val="1"/>
    </font>
    <font>
      <b val="true"/>
      <sz val="10.5"/>
      <color rgb="FF8A5A00"/>
      <name val="Calibri"/>
      <family val="0"/>
      <charset val="1"/>
    </font>
    <font>
      <b val="true"/>
      <sz val="10.5"/>
      <color rgb="FFB23A3A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E3B43"/>
        <bgColor rgb="FF1A2B2E"/>
      </patternFill>
    </fill>
    <fill>
      <patternFill patternType="solid">
        <fgColor rgb="FFB0862F"/>
        <bgColor rgb="FF878787"/>
      </patternFill>
    </fill>
    <fill>
      <patternFill patternType="solid">
        <fgColor rgb="FFFFF9E3"/>
        <bgColor rgb="FFF9F9F9"/>
      </patternFill>
    </fill>
    <fill>
      <patternFill patternType="solid">
        <fgColor rgb="FFF2F6F7"/>
        <bgColor rgb="FFF9F9F9"/>
      </patternFill>
    </fill>
    <fill>
      <patternFill patternType="solid">
        <fgColor rgb="FF1B6B78"/>
        <bgColor rgb="FF008080"/>
      </patternFill>
    </fill>
    <fill>
      <patternFill patternType="solid">
        <fgColor rgb="FF2E8794"/>
        <bgColor rgb="FF1B6B78"/>
      </patternFill>
    </fill>
    <fill>
      <patternFill patternType="solid">
        <fgColor rgb="FFDCE9EB"/>
        <bgColor rgb="FFD9D9D9"/>
      </patternFill>
    </fill>
    <fill>
      <patternFill patternType="solid">
        <fgColor rgb="FFF5F1E6"/>
        <bgColor rgb="FFF2F6F7"/>
      </patternFill>
    </fill>
    <fill>
      <patternFill patternType="solid">
        <fgColor rgb="FFF6E4B8"/>
        <bgColor rgb="FFF5F1E6"/>
      </patternFill>
    </fill>
    <fill>
      <patternFill patternType="solid">
        <fgColor rgb="FFF4CCCC"/>
        <bgColor rgb="FFD9D9D9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dotted">
        <color rgb="FFB0862F"/>
      </bottom>
      <diagonal/>
    </border>
    <border diagonalUp="false" diagonalDown="false">
      <left style="thick">
        <color rgb="FFB0862F"/>
      </left>
      <right/>
      <top style="thin">
        <color rgb="FFC9D6D9"/>
      </top>
      <bottom/>
      <diagonal/>
    </border>
    <border diagonalUp="false" diagonalDown="false">
      <left/>
      <right/>
      <top/>
      <bottom style="thin">
        <color rgb="FFC9D6D9"/>
      </bottom>
      <diagonal/>
    </border>
    <border diagonalUp="false" diagonalDown="false">
      <left style="thin">
        <color rgb="FFC9D6D9"/>
      </left>
      <right style="thin">
        <color rgb="FFC9D6D9"/>
      </right>
      <top style="thin">
        <color rgb="FFC9D6D9"/>
      </top>
      <bottom style="thin">
        <color rgb="FFC9D6D9"/>
      </bottom>
      <diagonal/>
    </border>
    <border diagonalUp="false" diagonalDown="false">
      <left/>
      <right/>
      <top/>
      <bottom style="hair">
        <color rgb="FFC9D6D9"/>
      </bottom>
      <diagonal/>
    </border>
    <border diagonalUp="false" diagonalDown="false">
      <left/>
      <right/>
      <top style="thin">
        <color rgb="FFC9D6D9"/>
      </top>
      <bottom style="thin">
        <color rgb="FFC9D6D9"/>
      </bottom>
      <diagonal/>
    </border>
    <border diagonalUp="false" diagonalDown="false">
      <left/>
      <right/>
      <top style="thin">
        <color rgb="FF1B6B78"/>
      </top>
      <bottom style="thin">
        <color rgb="FF1B6B78"/>
      </bottom>
      <diagonal/>
    </border>
    <border diagonalUp="false" diagonalDown="false">
      <left/>
      <right/>
      <top style="medium">
        <color rgb="FFB0862F"/>
      </top>
      <bottom style="medium">
        <color rgb="FFB0862F"/>
      </bottom>
      <diagonal/>
    </border>
    <border diagonalUp="false" diagonalDown="false">
      <left/>
      <right/>
      <top/>
      <bottom style="medium">
        <color rgb="FFB0862F"/>
      </bottom>
      <diagonal/>
    </border>
    <border diagonalUp="false" diagonalDown="false">
      <left/>
      <right/>
      <top/>
      <bottom style="thin">
        <color rgb="FFB0862F"/>
      </bottom>
      <diagonal/>
    </border>
    <border diagonalUp="false" diagonalDown="false">
      <left style="hair">
        <color rgb="FFC9D6D9"/>
      </left>
      <right style="hair">
        <color rgb="FFC9D6D9"/>
      </right>
      <top style="hair">
        <color rgb="FFC9D6D9"/>
      </top>
      <bottom style="hair">
        <color rgb="FFC9D6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6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5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6" fontId="17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7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8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5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0" fillId="6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9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8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6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9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10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11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B23A3A"/>
      </font>
      <fill>
        <patternFill>
          <bgColor rgb="FFF4CCCC"/>
        </patternFill>
      </fill>
    </dxf>
    <dxf>
      <font>
        <name val="Calibri"/>
        <charset val="1"/>
        <family val="0"/>
        <b val="1"/>
        <color rgb="FF8A5A00"/>
      </font>
      <fill>
        <patternFill>
          <bgColor rgb="FFF6E4B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B6B78"/>
      <rgbColor rgb="FFD9D9D9"/>
      <rgbColor rgb="FF878787"/>
      <rgbColor rgb="FF9999FF"/>
      <rgbColor rgb="FFB23A3A"/>
      <rgbColor rgb="FFFFF9E3"/>
      <rgbColor rgb="FFDCE9EB"/>
      <rgbColor rgb="FF660066"/>
      <rgbColor rgb="FFFF8080"/>
      <rgbColor rgb="FF0066CC"/>
      <rgbColor rgb="FFC9D6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7"/>
      <rgbColor rgb="FFF5F1E6"/>
      <rgbColor rgb="FFF6E4B8"/>
      <rgbColor rgb="FFF9F9F9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B6B6E"/>
      <rgbColor rgb="FFB0862F"/>
      <rgbColor rgb="FF0E3B43"/>
      <rgbColor rgb="FF2E8794"/>
      <rgbColor rgb="FF003300"/>
      <rgbColor rgb="FF333300"/>
      <rgbColor rgb="FF993300"/>
      <rgbColor rgb="FF993366"/>
      <rgbColor rgb="FF1F4E79"/>
      <rgbColor rgb="FF1A2B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"Netto-Cashflow (Monat)"</c:f>
              <c:strCache>
                <c:ptCount val="1"/>
                <c:pt idx="0">
                  <c:v>Netto-Cashflow (Monat)</c:v>
                </c:pt>
              </c:strCache>
            </c:strRef>
          </c:tx>
          <c:spPr>
            <a:solidFill>
              <a:srgbClr val="2e879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'Cashflow-Plan 2026'!$B$12:$M$12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'Cashflow-Plan 2026'!$B$42:$M$42</c:f>
              <c:numCache>
                <c:formatCode>#,##0" €";[RED]\-#,##0" €";\–</c:formatCode>
                <c:ptCount val="12"/>
                <c:pt idx="0">
                  <c:v>2180</c:v>
                </c:pt>
                <c:pt idx="1">
                  <c:v>1280</c:v>
                </c:pt>
                <c:pt idx="2">
                  <c:v>-920</c:v>
                </c:pt>
                <c:pt idx="3">
                  <c:v>3830</c:v>
                </c:pt>
                <c:pt idx="4">
                  <c:v>3970</c:v>
                </c:pt>
                <c:pt idx="5">
                  <c:v>-1330</c:v>
                </c:pt>
                <c:pt idx="6">
                  <c:v>-4075</c:v>
                </c:pt>
                <c:pt idx="7">
                  <c:v>-3075</c:v>
                </c:pt>
                <c:pt idx="8">
                  <c:v>-9720</c:v>
                </c:pt>
                <c:pt idx="9">
                  <c:v>10135</c:v>
                </c:pt>
                <c:pt idx="10">
                  <c:v>13540</c:v>
                </c:pt>
                <c:pt idx="11">
                  <c:v>4495</c:v>
                </c:pt>
              </c:numCache>
            </c:numRef>
          </c:val>
        </c:ser>
        <c:gapWidth val="60"/>
        <c:overlap val="0"/>
        <c:axId val="47197465"/>
        <c:axId val="98897889"/>
      </c:barChart>
      <c:lineChart>
        <c:grouping val="standard"/>
        <c:varyColors val="0"/>
        <c:ser>
          <c:idx val="1"/>
          <c:order val="1"/>
          <c:tx>
            <c:strRef>
              <c:f>"Liquidität Monatsende"</c:f>
              <c:strCache>
                <c:ptCount val="1"/>
                <c:pt idx="0">
                  <c:v>Liquidität Monatsende</c:v>
                </c:pt>
              </c:strCache>
            </c:strRef>
          </c:tx>
          <c:spPr>
            <a:solidFill>
              <a:srgbClr val="b0862f"/>
            </a:solidFill>
            <a:ln w="28080">
              <a:solidFill>
                <a:srgbClr val="b0862f"/>
              </a:solidFill>
              <a:round/>
            </a:ln>
          </c:spPr>
          <c:marker>
            <c:symbol val="circle"/>
            <c:size val="5"/>
            <c:spPr>
              <a:solidFill>
                <a:srgbClr val="b0862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'Cashflow-Plan 2026'!$B$12:$M$12</c:f>
              <c:multiLvlStrCache>
                <c:ptCount val="1"/>
                <c:lvl>
                  <c:pt idx="0">
                    <c:v>Dez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Mär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'Cashflow-Plan 2026'!$B$43:$M$43</c:f>
              <c:numCache>
                <c:formatCode>#,##0" €";[RED]\-#,##0" €";\–</c:formatCode>
                <c:ptCount val="12"/>
                <c:pt idx="0">
                  <c:v>24180</c:v>
                </c:pt>
                <c:pt idx="1">
                  <c:v>25460</c:v>
                </c:pt>
                <c:pt idx="2">
                  <c:v>24540</c:v>
                </c:pt>
                <c:pt idx="3">
                  <c:v>28370</c:v>
                </c:pt>
                <c:pt idx="4">
                  <c:v>32340</c:v>
                </c:pt>
                <c:pt idx="5">
                  <c:v>31010</c:v>
                </c:pt>
                <c:pt idx="6">
                  <c:v>26935</c:v>
                </c:pt>
                <c:pt idx="7">
                  <c:v>23860</c:v>
                </c:pt>
                <c:pt idx="8">
                  <c:v>14140</c:v>
                </c:pt>
                <c:pt idx="9">
                  <c:v>24275</c:v>
                </c:pt>
                <c:pt idx="10">
                  <c:v>37815</c:v>
                </c:pt>
                <c:pt idx="11">
                  <c:v>42310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1011898"/>
        <c:axId val="21410574"/>
      </c:lineChart>
      <c:catAx>
        <c:axId val="471974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897889"/>
        <c:crosses val="autoZero"/>
        <c:auto val="1"/>
        <c:lblAlgn val="ctr"/>
        <c:lblOffset val="100"/>
        <c:noMultiLvlLbl val="0"/>
      </c:catAx>
      <c:valAx>
        <c:axId val="988978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197465"/>
        <c:crosses val="autoZero"/>
        <c:crossBetween val="between"/>
      </c:valAx>
      <c:catAx>
        <c:axId val="6101189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410574"/>
        <c:crosses val="autoZero"/>
        <c:auto val="1"/>
        <c:lblAlgn val="ctr"/>
        <c:lblOffset val="100"/>
        <c:noMultiLvlLbl val="0"/>
      </c:catAx>
      <c:valAx>
        <c:axId val="21410574"/>
        <c:scaling>
          <c:orientation val="minMax"/>
        </c:scaling>
        <c:delete val="0"/>
        <c:axPos val="r"/>
        <c:numFmt formatCode="#,##0&quot; €&quot;;[RED]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011898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46</xdr:row>
      <xdr:rowOff>190440</xdr:rowOff>
    </xdr:from>
    <xdr:to>
      <xdr:col>11</xdr:col>
      <xdr:colOff>510120</xdr:colOff>
      <xdr:row>62</xdr:row>
      <xdr:rowOff>79560</xdr:rowOff>
    </xdr:to>
    <xdr:graphicFrame>
      <xdr:nvGraphicFramePr>
        <xdr:cNvPr id="0" name="Chart 1"/>
        <xdr:cNvGraphicFramePr/>
      </xdr:nvGraphicFramePr>
      <xdr:xfrm>
        <a:off x="0" y="9953640"/>
        <a:ext cx="10799640" cy="295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B43"/>
    <pageSetUpPr fitToPage="true"/>
  </sheetPr>
  <dimension ref="A1:O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1.2"/>
    <col collapsed="false" customWidth="true" hidden="false" outlineLevel="0" max="14" min="14" style="0" width="13.5"/>
    <col collapsed="false" customWidth="true" hidden="false" outlineLevel="0" max="15" min="15" style="0" width="11.5"/>
    <col collapsed="false" customWidth="true" hidden="false" outlineLevel="0" max="16" min="16" style="0" width="2.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false" ht="21.75" hidden="false" customHeight="true" outlineLevel="0" collapsed="false">
      <c r="A4" s="4" t="s">
        <v>2</v>
      </c>
      <c r="B4" s="5" t="s">
        <v>3</v>
      </c>
      <c r="D4" s="6" t="s">
        <v>4</v>
      </c>
      <c r="E4" s="7" t="s">
        <v>5</v>
      </c>
      <c r="I4" s="6" t="s">
        <v>6</v>
      </c>
      <c r="J4" s="7" t="s">
        <v>7</v>
      </c>
      <c r="L4" s="6" t="s">
        <v>8</v>
      </c>
      <c r="M4" s="8" t="s">
        <v>9</v>
      </c>
    </row>
    <row r="5" customFormat="false" ht="6" hidden="false" customHeight="true" outlineLevel="0" collapsed="false"/>
    <row r="6" customFormat="false" ht="15.75" hidden="false" customHeight="true" outlineLevel="0" collapsed="false">
      <c r="A6" s="9" t="s">
        <v>10</v>
      </c>
      <c r="B6" s="9"/>
      <c r="C6" s="9"/>
      <c r="D6" s="9" t="s">
        <v>11</v>
      </c>
      <c r="E6" s="9"/>
      <c r="F6" s="9"/>
      <c r="G6" s="9" t="s">
        <v>12</v>
      </c>
      <c r="H6" s="9"/>
      <c r="I6" s="9"/>
      <c r="J6" s="9" t="s">
        <v>13</v>
      </c>
      <c r="K6" s="9"/>
      <c r="L6" s="9"/>
      <c r="M6" s="9" t="s">
        <v>14</v>
      </c>
      <c r="N6" s="9"/>
      <c r="O6" s="9"/>
    </row>
    <row r="7" customFormat="false" ht="25.5" hidden="false" customHeight="true" outlineLevel="0" collapsed="false">
      <c r="A7" s="10" t="n">
        <f aca="false">B13</f>
        <v>22000</v>
      </c>
      <c r="B7" s="10"/>
      <c r="C7" s="10"/>
      <c r="D7" s="10" t="n">
        <f aca="false">M43</f>
        <v>42310</v>
      </c>
      <c r="E7" s="10"/>
      <c r="F7" s="10"/>
      <c r="G7" s="10" t="n">
        <f aca="false">N42</f>
        <v>20310</v>
      </c>
      <c r="H7" s="10"/>
      <c r="I7" s="10"/>
      <c r="J7" s="10" t="n">
        <f aca="false">N31</f>
        <v>67050</v>
      </c>
      <c r="K7" s="10"/>
      <c r="L7" s="10"/>
      <c r="M7" s="10" t="n">
        <f aca="false">MIN(B43:M43)</f>
        <v>14140</v>
      </c>
      <c r="N7" s="10"/>
      <c r="O7" s="10"/>
    </row>
    <row r="8" customFormat="false" ht="15" hidden="false" customHeight="true" outlineLevel="0" collapsed="false">
      <c r="A8" s="11" t="s">
        <v>15</v>
      </c>
      <c r="B8" s="11"/>
      <c r="C8" s="11"/>
      <c r="D8" s="11" t="s">
        <v>16</v>
      </c>
      <c r="E8" s="11"/>
      <c r="F8" s="11"/>
      <c r="G8" s="11" t="s">
        <v>17</v>
      </c>
      <c r="H8" s="11"/>
      <c r="I8" s="11"/>
      <c r="J8" s="11" t="s">
        <v>18</v>
      </c>
      <c r="K8" s="11"/>
      <c r="L8" s="11"/>
      <c r="M8" s="11" t="s">
        <v>19</v>
      </c>
      <c r="N8" s="11"/>
      <c r="O8" s="11"/>
    </row>
    <row r="9" customFormat="false" ht="6" hidden="false" customHeight="true" outlineLevel="0" collapsed="false"/>
    <row r="10" customFormat="false" ht="19.5" hidden="false" customHeight="true" outlineLevel="0" collapsed="false">
      <c r="A10" s="12" t="s">
        <v>20</v>
      </c>
      <c r="B10" s="12"/>
      <c r="C10" s="12"/>
      <c r="D10" s="12"/>
      <c r="E10" s="13" t="n">
        <v>15000</v>
      </c>
      <c r="G10" s="14" t="s">
        <v>21</v>
      </c>
      <c r="H10" s="14"/>
      <c r="I10" s="14"/>
      <c r="J10" s="14"/>
      <c r="K10" s="14"/>
      <c r="L10" s="14"/>
      <c r="M10" s="14"/>
      <c r="N10" s="14"/>
      <c r="O10" s="14"/>
    </row>
    <row r="11" customFormat="false" ht="6" hidden="false" customHeight="true" outlineLevel="0" collapsed="false"/>
    <row r="12" customFormat="false" ht="21.75" hidden="false" customHeight="true" outlineLevel="0" collapsed="false">
      <c r="A12" s="15" t="s">
        <v>22</v>
      </c>
      <c r="B12" s="16" t="s">
        <v>23</v>
      </c>
      <c r="C12" s="16" t="s">
        <v>24</v>
      </c>
      <c r="D12" s="16" t="s">
        <v>25</v>
      </c>
      <c r="E12" s="16" t="s">
        <v>26</v>
      </c>
      <c r="F12" s="16" t="s">
        <v>27</v>
      </c>
      <c r="G12" s="16" t="s">
        <v>28</v>
      </c>
      <c r="H12" s="16" t="s">
        <v>29</v>
      </c>
      <c r="I12" s="16" t="s">
        <v>30</v>
      </c>
      <c r="J12" s="16" t="s">
        <v>31</v>
      </c>
      <c r="K12" s="16" t="s">
        <v>32</v>
      </c>
      <c r="L12" s="16" t="s">
        <v>33</v>
      </c>
      <c r="M12" s="16" t="s">
        <v>34</v>
      </c>
      <c r="N12" s="16" t="s">
        <v>35</v>
      </c>
      <c r="O12" s="16" t="s">
        <v>36</v>
      </c>
    </row>
    <row r="13" customFormat="false" ht="16.5" hidden="false" customHeight="true" outlineLevel="0" collapsed="false">
      <c r="A13" s="17" t="s">
        <v>37</v>
      </c>
      <c r="B13" s="18" t="n">
        <v>22000</v>
      </c>
      <c r="C13" s="19" t="n">
        <f aca="false">B43</f>
        <v>24180</v>
      </c>
      <c r="D13" s="19" t="n">
        <f aca="false">C43</f>
        <v>25460</v>
      </c>
      <c r="E13" s="19" t="n">
        <f aca="false">D43</f>
        <v>24540</v>
      </c>
      <c r="F13" s="19" t="n">
        <f aca="false">E43</f>
        <v>28370</v>
      </c>
      <c r="G13" s="19" t="n">
        <f aca="false">F43</f>
        <v>32340</v>
      </c>
      <c r="H13" s="19" t="n">
        <f aca="false">G43</f>
        <v>31010</v>
      </c>
      <c r="I13" s="19" t="n">
        <f aca="false">H43</f>
        <v>26935</v>
      </c>
      <c r="J13" s="19" t="n">
        <f aca="false">I43</f>
        <v>23860</v>
      </c>
      <c r="K13" s="19" t="n">
        <f aca="false">J43</f>
        <v>14140</v>
      </c>
      <c r="L13" s="19" t="n">
        <f aca="false">K43</f>
        <v>24275</v>
      </c>
      <c r="M13" s="19" t="n">
        <f aca="false">L43</f>
        <v>37815</v>
      </c>
      <c r="N13" s="19" t="n">
        <f aca="false">B13</f>
        <v>22000</v>
      </c>
      <c r="O13" s="19"/>
    </row>
    <row r="14" customFormat="false" ht="18.75" hidden="false" customHeight="true" outlineLevel="0" collapsed="false">
      <c r="A14" s="20" t="s">
        <v>38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customFormat="false" ht="16.5" hidden="false" customHeight="true" outlineLevel="0" collapsed="false">
      <c r="A15" s="21" t="s">
        <v>39</v>
      </c>
      <c r="B15" s="22" t="n">
        <v>28000</v>
      </c>
      <c r="C15" s="22" t="n">
        <v>26000</v>
      </c>
      <c r="D15" s="22" t="n">
        <v>31000</v>
      </c>
      <c r="E15" s="22" t="n">
        <v>33000</v>
      </c>
      <c r="F15" s="22" t="n">
        <v>30000</v>
      </c>
      <c r="G15" s="22" t="n">
        <v>27000</v>
      </c>
      <c r="H15" s="22" t="n">
        <v>22000</v>
      </c>
      <c r="I15" s="22" t="n">
        <v>24000</v>
      </c>
      <c r="J15" s="22" t="n">
        <v>35000</v>
      </c>
      <c r="K15" s="22" t="n">
        <v>38000</v>
      </c>
      <c r="L15" s="22" t="n">
        <v>41000</v>
      </c>
      <c r="M15" s="22" t="n">
        <v>46000</v>
      </c>
      <c r="N15" s="23" t="n">
        <f aca="false">SUM(B15:M15)</f>
        <v>381000</v>
      </c>
      <c r="O15" s="23" t="n">
        <f aca="false">AVERAGE(B15:M15)</f>
        <v>31750</v>
      </c>
    </row>
    <row r="16" customFormat="false" ht="16.5" hidden="false" customHeight="true" outlineLevel="0" collapsed="false">
      <c r="A16" s="21" t="s">
        <v>40</v>
      </c>
      <c r="B16" s="22" t="n">
        <v>12000</v>
      </c>
      <c r="C16" s="22" t="n">
        <v>11500</v>
      </c>
      <c r="D16" s="22" t="n">
        <v>13000</v>
      </c>
      <c r="E16" s="22" t="n">
        <v>14000</v>
      </c>
      <c r="F16" s="22" t="n">
        <v>13500</v>
      </c>
      <c r="G16" s="22" t="n">
        <v>12500</v>
      </c>
      <c r="H16" s="22" t="n">
        <v>9000</v>
      </c>
      <c r="I16" s="22" t="n">
        <v>10000</v>
      </c>
      <c r="J16" s="22" t="n">
        <v>15000</v>
      </c>
      <c r="K16" s="22" t="n">
        <v>16000</v>
      </c>
      <c r="L16" s="22" t="n">
        <v>17500</v>
      </c>
      <c r="M16" s="22" t="n">
        <v>19000</v>
      </c>
      <c r="N16" s="23" t="n">
        <f aca="false">SUM(B16:M16)</f>
        <v>163000</v>
      </c>
      <c r="O16" s="23" t="n">
        <f aca="false">AVERAGE(B16:M16)</f>
        <v>13583.3333333333</v>
      </c>
    </row>
    <row r="17" customFormat="false" ht="16.5" hidden="false" customHeight="true" outlineLevel="0" collapsed="false">
      <c r="A17" s="21" t="s">
        <v>41</v>
      </c>
      <c r="B17" s="22" t="n">
        <v>800</v>
      </c>
      <c r="C17" s="22" t="n">
        <v>600</v>
      </c>
      <c r="D17" s="22" t="n">
        <v>1200</v>
      </c>
      <c r="E17" s="22" t="n">
        <v>700</v>
      </c>
      <c r="F17" s="22" t="n">
        <v>900</v>
      </c>
      <c r="G17" s="22" t="n">
        <v>500</v>
      </c>
      <c r="H17" s="22" t="n">
        <v>400</v>
      </c>
      <c r="I17" s="22" t="n">
        <v>600</v>
      </c>
      <c r="J17" s="22" t="n">
        <v>1100</v>
      </c>
      <c r="K17" s="22" t="n">
        <v>900</v>
      </c>
      <c r="L17" s="22" t="n">
        <v>1000</v>
      </c>
      <c r="M17" s="22" t="n">
        <v>2500</v>
      </c>
      <c r="N17" s="23" t="n">
        <f aca="false">SUM(B17:M17)</f>
        <v>11200</v>
      </c>
      <c r="O17" s="23" t="n">
        <f aca="false">AVERAGE(B17:M17)</f>
        <v>933.333333333333</v>
      </c>
    </row>
    <row r="18" customFormat="false" ht="16.5" hidden="false" customHeight="true" outlineLevel="0" collapsed="false">
      <c r="A18" s="21" t="s">
        <v>42</v>
      </c>
      <c r="B18" s="22" t="n">
        <v>150</v>
      </c>
      <c r="C18" s="22" t="n">
        <v>150</v>
      </c>
      <c r="D18" s="22" t="n">
        <v>150</v>
      </c>
      <c r="E18" s="22" t="n">
        <v>200</v>
      </c>
      <c r="F18" s="22" t="n">
        <v>200</v>
      </c>
      <c r="G18" s="22" t="n">
        <v>200</v>
      </c>
      <c r="H18" s="22" t="n">
        <v>150</v>
      </c>
      <c r="I18" s="22" t="n">
        <v>150</v>
      </c>
      <c r="J18" s="22" t="n">
        <v>200</v>
      </c>
      <c r="K18" s="22" t="n">
        <v>250</v>
      </c>
      <c r="L18" s="22" t="n">
        <v>250</v>
      </c>
      <c r="M18" s="22" t="n">
        <v>300</v>
      </c>
      <c r="N18" s="23" t="n">
        <f aca="false">SUM(B18:M18)</f>
        <v>2350</v>
      </c>
      <c r="O18" s="23" t="n">
        <f aca="false">AVERAGE(B18:M18)</f>
        <v>195.833333333333</v>
      </c>
    </row>
    <row r="19" customFormat="false" ht="16.5" hidden="false" customHeight="true" outlineLevel="0" collapsed="false">
      <c r="A19" s="24" t="s">
        <v>43</v>
      </c>
      <c r="B19" s="25" t="n">
        <f aca="false">SUM(B15:B18)</f>
        <v>40950</v>
      </c>
      <c r="C19" s="25" t="n">
        <f aca="false">SUM(C15:C18)</f>
        <v>38250</v>
      </c>
      <c r="D19" s="25" t="n">
        <f aca="false">SUM(D15:D18)</f>
        <v>45350</v>
      </c>
      <c r="E19" s="25" t="n">
        <f aca="false">SUM(E15:E18)</f>
        <v>47900</v>
      </c>
      <c r="F19" s="25" t="n">
        <f aca="false">SUM(F15:F18)</f>
        <v>44600</v>
      </c>
      <c r="G19" s="25" t="n">
        <f aca="false">SUM(G15:G18)</f>
        <v>40200</v>
      </c>
      <c r="H19" s="25" t="n">
        <f aca="false">SUM(H15:H18)</f>
        <v>31550</v>
      </c>
      <c r="I19" s="25" t="n">
        <f aca="false">SUM(I15:I18)</f>
        <v>34750</v>
      </c>
      <c r="J19" s="25" t="n">
        <f aca="false">SUM(J15:J18)</f>
        <v>51300</v>
      </c>
      <c r="K19" s="25" t="n">
        <f aca="false">SUM(K15:K18)</f>
        <v>55150</v>
      </c>
      <c r="L19" s="25" t="n">
        <f aca="false">SUM(L15:L18)</f>
        <v>59750</v>
      </c>
      <c r="M19" s="25" t="n">
        <f aca="false">SUM(M15:M18)</f>
        <v>67800</v>
      </c>
      <c r="N19" s="25" t="n">
        <f aca="false">SUM(B19:M19)</f>
        <v>557550</v>
      </c>
      <c r="O19" s="25" t="n">
        <f aca="false">AVERAGE(B19:M19)</f>
        <v>46462.5</v>
      </c>
    </row>
    <row r="20" customFormat="false" ht="18.75" hidden="false" customHeight="true" outlineLevel="0" collapsed="false">
      <c r="A20" s="20" t="s">
        <v>44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customFormat="false" ht="16.5" hidden="false" customHeight="true" outlineLevel="0" collapsed="false">
      <c r="A21" s="21" t="s">
        <v>45</v>
      </c>
      <c r="B21" s="22" t="n">
        <v>11000</v>
      </c>
      <c r="C21" s="22" t="n">
        <v>10000</v>
      </c>
      <c r="D21" s="22" t="n">
        <v>12500</v>
      </c>
      <c r="E21" s="22" t="n">
        <v>13000</v>
      </c>
      <c r="F21" s="22" t="n">
        <v>12000</v>
      </c>
      <c r="G21" s="22" t="n">
        <v>10500</v>
      </c>
      <c r="H21" s="22" t="n">
        <v>8500</v>
      </c>
      <c r="I21" s="22" t="n">
        <v>9500</v>
      </c>
      <c r="J21" s="22" t="n">
        <v>14000</v>
      </c>
      <c r="K21" s="22" t="n">
        <v>15000</v>
      </c>
      <c r="L21" s="22" t="n">
        <v>16500</v>
      </c>
      <c r="M21" s="22" t="n">
        <v>18500</v>
      </c>
      <c r="N21" s="23" t="n">
        <f aca="false">SUM(B21:M21)</f>
        <v>151000</v>
      </c>
      <c r="O21" s="23" t="n">
        <f aca="false">AVERAGE(B21:M21)</f>
        <v>12583.3333333333</v>
      </c>
    </row>
    <row r="22" customFormat="false" ht="16.5" hidden="false" customHeight="true" outlineLevel="0" collapsed="false">
      <c r="A22" s="21" t="s">
        <v>46</v>
      </c>
      <c r="B22" s="22" t="n">
        <v>16000</v>
      </c>
      <c r="C22" s="22" t="n">
        <v>16000</v>
      </c>
      <c r="D22" s="22" t="n">
        <v>16000</v>
      </c>
      <c r="E22" s="22" t="n">
        <v>16000</v>
      </c>
      <c r="F22" s="22" t="n">
        <v>16000</v>
      </c>
      <c r="G22" s="22" t="n">
        <v>16000</v>
      </c>
      <c r="H22" s="22" t="n">
        <v>16500</v>
      </c>
      <c r="I22" s="22" t="n">
        <v>16500</v>
      </c>
      <c r="J22" s="22" t="n">
        <v>16500</v>
      </c>
      <c r="K22" s="22" t="n">
        <v>16500</v>
      </c>
      <c r="L22" s="22" t="n">
        <v>17000</v>
      </c>
      <c r="M22" s="22" t="n">
        <v>22000</v>
      </c>
      <c r="N22" s="23" t="n">
        <f aca="false">SUM(B22:M22)</f>
        <v>201000</v>
      </c>
      <c r="O22" s="23" t="n">
        <f aca="false">AVERAGE(B22:M22)</f>
        <v>16750</v>
      </c>
    </row>
    <row r="23" customFormat="false" ht="16.5" hidden="false" customHeight="true" outlineLevel="0" collapsed="false">
      <c r="A23" s="21" t="s">
        <v>47</v>
      </c>
      <c r="B23" s="22" t="n">
        <v>3200</v>
      </c>
      <c r="C23" s="22" t="n">
        <v>3200</v>
      </c>
      <c r="D23" s="22" t="n">
        <v>3200</v>
      </c>
      <c r="E23" s="22" t="n">
        <v>3200</v>
      </c>
      <c r="F23" s="22" t="n">
        <v>3200</v>
      </c>
      <c r="G23" s="22" t="n">
        <v>3200</v>
      </c>
      <c r="H23" s="22" t="n">
        <v>3200</v>
      </c>
      <c r="I23" s="22" t="n">
        <v>3200</v>
      </c>
      <c r="J23" s="22" t="n">
        <v>3200</v>
      </c>
      <c r="K23" s="22" t="n">
        <v>3200</v>
      </c>
      <c r="L23" s="22" t="n">
        <v>3200</v>
      </c>
      <c r="M23" s="22" t="n">
        <v>3200</v>
      </c>
      <c r="N23" s="23" t="n">
        <f aca="false">SUM(B23:M23)</f>
        <v>38400</v>
      </c>
      <c r="O23" s="23" t="n">
        <f aca="false">AVERAGE(B23:M23)</f>
        <v>3200</v>
      </c>
    </row>
    <row r="24" customFormat="false" ht="16.5" hidden="false" customHeight="true" outlineLevel="0" collapsed="false">
      <c r="A24" s="21" t="s">
        <v>48</v>
      </c>
      <c r="B24" s="22" t="n">
        <v>2500</v>
      </c>
      <c r="C24" s="22" t="n">
        <v>2000</v>
      </c>
      <c r="D24" s="22" t="n">
        <v>3000</v>
      </c>
      <c r="E24" s="22" t="n">
        <v>2500</v>
      </c>
      <c r="F24" s="22" t="n">
        <v>2800</v>
      </c>
      <c r="G24" s="22" t="n">
        <v>2000</v>
      </c>
      <c r="H24" s="22" t="n">
        <v>1500</v>
      </c>
      <c r="I24" s="22" t="n">
        <v>2500</v>
      </c>
      <c r="J24" s="22" t="n">
        <v>4000</v>
      </c>
      <c r="K24" s="22" t="n">
        <v>3500</v>
      </c>
      <c r="L24" s="22" t="n">
        <v>3000</v>
      </c>
      <c r="M24" s="22" t="n">
        <v>2500</v>
      </c>
      <c r="N24" s="23" t="n">
        <f aca="false">SUM(B24:M24)</f>
        <v>31800</v>
      </c>
      <c r="O24" s="23" t="n">
        <f aca="false">AVERAGE(B24:M24)</f>
        <v>2650</v>
      </c>
    </row>
    <row r="25" customFormat="false" ht="16.5" hidden="false" customHeight="true" outlineLevel="0" collapsed="false">
      <c r="A25" s="21" t="s">
        <v>49</v>
      </c>
      <c r="B25" s="22" t="n">
        <v>900</v>
      </c>
      <c r="C25" s="22" t="n">
        <v>900</v>
      </c>
      <c r="D25" s="22" t="n">
        <v>900</v>
      </c>
      <c r="E25" s="22" t="n">
        <v>1200</v>
      </c>
      <c r="F25" s="22" t="n">
        <v>900</v>
      </c>
      <c r="G25" s="22" t="n">
        <v>900</v>
      </c>
      <c r="H25" s="22" t="n">
        <v>900</v>
      </c>
      <c r="I25" s="22" t="n">
        <v>900</v>
      </c>
      <c r="J25" s="22" t="n">
        <v>1400</v>
      </c>
      <c r="K25" s="22" t="n">
        <v>900</v>
      </c>
      <c r="L25" s="22" t="n">
        <v>900</v>
      </c>
      <c r="M25" s="22" t="n">
        <v>900</v>
      </c>
      <c r="N25" s="23" t="n">
        <f aca="false">SUM(B25:M25)</f>
        <v>11600</v>
      </c>
      <c r="O25" s="23" t="n">
        <f aca="false">AVERAGE(B25:M25)</f>
        <v>966.666666666667</v>
      </c>
    </row>
    <row r="26" customFormat="false" ht="16.5" hidden="false" customHeight="true" outlineLevel="0" collapsed="false">
      <c r="A26" s="21" t="s">
        <v>50</v>
      </c>
      <c r="B26" s="22" t="n">
        <v>650</v>
      </c>
      <c r="C26" s="22" t="n">
        <v>650</v>
      </c>
      <c r="D26" s="22" t="n">
        <v>650</v>
      </c>
      <c r="E26" s="22" t="n">
        <v>650</v>
      </c>
      <c r="F26" s="22" t="n">
        <v>650</v>
      </c>
      <c r="G26" s="22" t="n">
        <v>650</v>
      </c>
      <c r="H26" s="22" t="n">
        <v>650</v>
      </c>
      <c r="I26" s="22" t="n">
        <v>650</v>
      </c>
      <c r="J26" s="22" t="n">
        <v>650</v>
      </c>
      <c r="K26" s="22" t="n">
        <v>650</v>
      </c>
      <c r="L26" s="22" t="n">
        <v>650</v>
      </c>
      <c r="M26" s="22" t="n">
        <v>650</v>
      </c>
      <c r="N26" s="23" t="n">
        <f aca="false">SUM(B26:M26)</f>
        <v>7800</v>
      </c>
      <c r="O26" s="23" t="n">
        <f aca="false">AVERAGE(B26:M26)</f>
        <v>650</v>
      </c>
    </row>
    <row r="27" customFormat="false" ht="16.5" hidden="false" customHeight="true" outlineLevel="0" collapsed="false">
      <c r="A27" s="21" t="s">
        <v>51</v>
      </c>
      <c r="B27" s="22" t="n">
        <v>700</v>
      </c>
      <c r="C27" s="22" t="n">
        <v>600</v>
      </c>
      <c r="D27" s="22" t="n">
        <v>900</v>
      </c>
      <c r="E27" s="22" t="n">
        <v>800</v>
      </c>
      <c r="F27" s="22" t="n">
        <v>900</v>
      </c>
      <c r="G27" s="22" t="n">
        <v>700</v>
      </c>
      <c r="H27" s="22" t="n">
        <v>500</v>
      </c>
      <c r="I27" s="22" t="n">
        <v>600</v>
      </c>
      <c r="J27" s="22" t="n">
        <v>1100</v>
      </c>
      <c r="K27" s="22" t="n">
        <v>1000</v>
      </c>
      <c r="L27" s="22" t="n">
        <v>800</v>
      </c>
      <c r="M27" s="22" t="n">
        <v>700</v>
      </c>
      <c r="N27" s="23" t="n">
        <f aca="false">SUM(B27:M27)</f>
        <v>9300</v>
      </c>
      <c r="O27" s="23" t="n">
        <f aca="false">AVERAGE(B27:M27)</f>
        <v>775</v>
      </c>
    </row>
    <row r="28" customFormat="false" ht="16.5" hidden="false" customHeight="true" outlineLevel="0" collapsed="false">
      <c r="A28" s="21" t="s">
        <v>52</v>
      </c>
      <c r="B28" s="22" t="n">
        <v>1200</v>
      </c>
      <c r="C28" s="22" t="n">
        <v>1000</v>
      </c>
      <c r="D28" s="22" t="n">
        <v>1300</v>
      </c>
      <c r="E28" s="22" t="n">
        <v>1100</v>
      </c>
      <c r="F28" s="22" t="n">
        <v>1200</v>
      </c>
      <c r="G28" s="22" t="n">
        <v>1000</v>
      </c>
      <c r="H28" s="22" t="n">
        <v>900</v>
      </c>
      <c r="I28" s="22" t="n">
        <v>1000</v>
      </c>
      <c r="J28" s="22" t="n">
        <v>1400</v>
      </c>
      <c r="K28" s="22" t="n">
        <v>1300</v>
      </c>
      <c r="L28" s="22" t="n">
        <v>1200</v>
      </c>
      <c r="M28" s="22" t="n">
        <v>1500</v>
      </c>
      <c r="N28" s="23" t="n">
        <f aca="false">SUM(B28:M28)</f>
        <v>14100</v>
      </c>
      <c r="O28" s="23" t="n">
        <f aca="false">AVERAGE(B28:M28)</f>
        <v>1175</v>
      </c>
    </row>
    <row r="29" customFormat="false" ht="16.5" hidden="false" customHeight="true" outlineLevel="0" collapsed="false">
      <c r="A29" s="21" t="s">
        <v>53</v>
      </c>
      <c r="B29" s="22" t="n">
        <v>0</v>
      </c>
      <c r="C29" s="22" t="n">
        <v>0</v>
      </c>
      <c r="D29" s="22" t="n">
        <v>5200</v>
      </c>
      <c r="E29" s="22" t="n">
        <v>0</v>
      </c>
      <c r="F29" s="22" t="n">
        <v>0</v>
      </c>
      <c r="G29" s="22" t="n">
        <v>6100</v>
      </c>
      <c r="H29" s="22" t="n">
        <v>0</v>
      </c>
      <c r="I29" s="22" t="n">
        <v>0</v>
      </c>
      <c r="J29" s="22" t="n">
        <v>6800</v>
      </c>
      <c r="K29" s="22" t="n">
        <v>0</v>
      </c>
      <c r="L29" s="22" t="n">
        <v>0</v>
      </c>
      <c r="M29" s="22" t="n">
        <v>7400</v>
      </c>
      <c r="N29" s="23" t="n">
        <f aca="false">SUM(B29:M29)</f>
        <v>25500</v>
      </c>
      <c r="O29" s="23" t="n">
        <f aca="false">AVERAGE(B29:M29)</f>
        <v>2125</v>
      </c>
    </row>
    <row r="30" customFormat="false" ht="16.5" hidden="false" customHeight="true" outlineLevel="0" collapsed="false">
      <c r="A30" s="24" t="s">
        <v>54</v>
      </c>
      <c r="B30" s="25" t="n">
        <f aca="false">SUM(B21:B29)</f>
        <v>36150</v>
      </c>
      <c r="C30" s="25" t="n">
        <f aca="false">SUM(C21:C29)</f>
        <v>34350</v>
      </c>
      <c r="D30" s="25" t="n">
        <f aca="false">SUM(D21:D29)</f>
        <v>43650</v>
      </c>
      <c r="E30" s="25" t="n">
        <f aca="false">SUM(E21:E29)</f>
        <v>38450</v>
      </c>
      <c r="F30" s="25" t="n">
        <f aca="false">SUM(F21:F29)</f>
        <v>37650</v>
      </c>
      <c r="G30" s="25" t="n">
        <f aca="false">SUM(G21:G29)</f>
        <v>41050</v>
      </c>
      <c r="H30" s="25" t="n">
        <f aca="false">SUM(H21:H29)</f>
        <v>32650</v>
      </c>
      <c r="I30" s="25" t="n">
        <f aca="false">SUM(I21:I29)</f>
        <v>34850</v>
      </c>
      <c r="J30" s="25" t="n">
        <f aca="false">SUM(J21:J29)</f>
        <v>49050</v>
      </c>
      <c r="K30" s="25" t="n">
        <f aca="false">SUM(K21:K29)</f>
        <v>42050</v>
      </c>
      <c r="L30" s="25" t="n">
        <f aca="false">SUM(L21:L29)</f>
        <v>43250</v>
      </c>
      <c r="M30" s="25" t="n">
        <f aca="false">SUM(M21:M29)</f>
        <v>57350</v>
      </c>
      <c r="N30" s="25" t="n">
        <f aca="false">SUM(B30:M30)</f>
        <v>490500</v>
      </c>
      <c r="O30" s="25" t="n">
        <f aca="false">AVERAGE(B30:M30)</f>
        <v>40875</v>
      </c>
    </row>
    <row r="31" customFormat="false" ht="16.5" hidden="false" customHeight="true" outlineLevel="0" collapsed="false">
      <c r="A31" s="26" t="s">
        <v>55</v>
      </c>
      <c r="B31" s="27" t="n">
        <f aca="false">B19-B30</f>
        <v>4800</v>
      </c>
      <c r="C31" s="27" t="n">
        <f aca="false">C19-C30</f>
        <v>3900</v>
      </c>
      <c r="D31" s="27" t="n">
        <f aca="false">D19-D30</f>
        <v>1700</v>
      </c>
      <c r="E31" s="27" t="n">
        <f aca="false">E19-E30</f>
        <v>9450</v>
      </c>
      <c r="F31" s="27" t="n">
        <f aca="false">F19-F30</f>
        <v>6950</v>
      </c>
      <c r="G31" s="27" t="n">
        <f aca="false">G19-G30</f>
        <v>-850</v>
      </c>
      <c r="H31" s="27" t="n">
        <f aca="false">H19-H30</f>
        <v>-1100</v>
      </c>
      <c r="I31" s="27" t="n">
        <f aca="false">I19-I30</f>
        <v>-100</v>
      </c>
      <c r="J31" s="27" t="n">
        <f aca="false">J19-J30</f>
        <v>2250</v>
      </c>
      <c r="K31" s="27" t="n">
        <f aca="false">K19-K30</f>
        <v>13100</v>
      </c>
      <c r="L31" s="27" t="n">
        <f aca="false">L19-L30</f>
        <v>16500</v>
      </c>
      <c r="M31" s="27" t="n">
        <f aca="false">M19-M30</f>
        <v>10450</v>
      </c>
      <c r="N31" s="27" t="n">
        <f aca="false">SUM(B31:M31)</f>
        <v>67050</v>
      </c>
      <c r="O31" s="27" t="n">
        <f aca="false">AVERAGE(B31:M31)</f>
        <v>5587.5</v>
      </c>
    </row>
    <row r="32" customFormat="false" ht="18.75" hidden="false" customHeight="true" outlineLevel="0" collapsed="false">
      <c r="A32" s="20" t="s">
        <v>56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customFormat="false" ht="16.5" hidden="false" customHeight="true" outlineLevel="0" collapsed="false">
      <c r="A33" s="21" t="s">
        <v>57</v>
      </c>
      <c r="B33" s="22" t="n">
        <v>0</v>
      </c>
      <c r="C33" s="22" t="n">
        <v>0</v>
      </c>
      <c r="D33" s="22" t="n">
        <v>0</v>
      </c>
      <c r="E33" s="22" t="n">
        <v>18000</v>
      </c>
      <c r="F33" s="22" t="n">
        <v>0</v>
      </c>
      <c r="G33" s="22" t="n">
        <v>0</v>
      </c>
      <c r="H33" s="22" t="n">
        <v>0</v>
      </c>
      <c r="I33" s="22" t="n">
        <v>0</v>
      </c>
      <c r="J33" s="22" t="n">
        <v>9000</v>
      </c>
      <c r="K33" s="22" t="n">
        <v>0</v>
      </c>
      <c r="L33" s="22" t="n">
        <v>0</v>
      </c>
      <c r="M33" s="22" t="n">
        <v>0</v>
      </c>
      <c r="N33" s="23" t="n">
        <f aca="false">SUM(B33:M33)</f>
        <v>27000</v>
      </c>
      <c r="O33" s="23" t="n">
        <f aca="false">AVERAGE(B33:M33)</f>
        <v>2250</v>
      </c>
    </row>
    <row r="34" customFormat="false" ht="16.5" hidden="false" customHeight="true" outlineLevel="0" collapsed="false">
      <c r="A34" s="21" t="s">
        <v>58</v>
      </c>
      <c r="B34" s="22" t="n">
        <v>0</v>
      </c>
      <c r="C34" s="22" t="n">
        <v>0</v>
      </c>
      <c r="D34" s="22" t="n">
        <v>0</v>
      </c>
      <c r="E34" s="22" t="n">
        <v>0</v>
      </c>
      <c r="F34" s="22" t="n">
        <v>0</v>
      </c>
      <c r="G34" s="22" t="n">
        <v>2500</v>
      </c>
      <c r="H34" s="22" t="n">
        <v>0</v>
      </c>
      <c r="I34" s="22" t="n">
        <v>0</v>
      </c>
      <c r="J34" s="22" t="n">
        <v>0</v>
      </c>
      <c r="K34" s="22" t="n">
        <v>0</v>
      </c>
      <c r="L34" s="22" t="n">
        <v>0</v>
      </c>
      <c r="M34" s="22" t="n">
        <v>0</v>
      </c>
      <c r="N34" s="23" t="n">
        <f aca="false">SUM(B34:M34)</f>
        <v>2500</v>
      </c>
      <c r="O34" s="23" t="n">
        <f aca="false">AVERAGE(B34:M34)</f>
        <v>208.333333333333</v>
      </c>
    </row>
    <row r="35" customFormat="false" ht="16.5" hidden="false" customHeight="true" outlineLevel="0" collapsed="false">
      <c r="A35" s="26" t="s">
        <v>59</v>
      </c>
      <c r="B35" s="27" t="n">
        <f aca="false">B34-B33</f>
        <v>0</v>
      </c>
      <c r="C35" s="27" t="n">
        <f aca="false">C34-C33</f>
        <v>0</v>
      </c>
      <c r="D35" s="27" t="n">
        <f aca="false">D34-D33</f>
        <v>0</v>
      </c>
      <c r="E35" s="27" t="n">
        <f aca="false">E34-E33</f>
        <v>-18000</v>
      </c>
      <c r="F35" s="27" t="n">
        <f aca="false">F34-F33</f>
        <v>0</v>
      </c>
      <c r="G35" s="27" t="n">
        <f aca="false">G34-G33</f>
        <v>2500</v>
      </c>
      <c r="H35" s="27" t="n">
        <f aca="false">H34-H33</f>
        <v>0</v>
      </c>
      <c r="I35" s="27" t="n">
        <f aca="false">I34-I33</f>
        <v>0</v>
      </c>
      <c r="J35" s="27" t="n">
        <f aca="false">J34-J33</f>
        <v>-9000</v>
      </c>
      <c r="K35" s="27" t="n">
        <f aca="false">K34-K33</f>
        <v>0</v>
      </c>
      <c r="L35" s="27" t="n">
        <f aca="false">L34-L33</f>
        <v>0</v>
      </c>
      <c r="M35" s="27" t="n">
        <f aca="false">M34-M33</f>
        <v>0</v>
      </c>
      <c r="N35" s="27" t="n">
        <f aca="false">SUM(B35:M35)</f>
        <v>-24500</v>
      </c>
      <c r="O35" s="27" t="n">
        <f aca="false">AVERAGE(B35:M35)</f>
        <v>-2041.66666666667</v>
      </c>
    </row>
    <row r="36" customFormat="false" ht="18.75" hidden="false" customHeight="true" outlineLevel="0" collapsed="false">
      <c r="A36" s="20" t="s">
        <v>60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customFormat="false" ht="16.5" hidden="false" customHeight="true" outlineLevel="0" collapsed="false">
      <c r="A37" s="21" t="s">
        <v>61</v>
      </c>
      <c r="B37" s="22" t="n">
        <v>0</v>
      </c>
      <c r="C37" s="22" t="n">
        <v>0</v>
      </c>
      <c r="D37" s="22" t="n">
        <v>0</v>
      </c>
      <c r="E37" s="22" t="n">
        <v>15000</v>
      </c>
      <c r="F37" s="22" t="n">
        <v>0</v>
      </c>
      <c r="G37" s="22" t="n">
        <v>0</v>
      </c>
      <c r="H37" s="22" t="n">
        <v>0</v>
      </c>
      <c r="I37" s="22" t="n">
        <v>0</v>
      </c>
      <c r="J37" s="22" t="n">
        <v>0</v>
      </c>
      <c r="K37" s="22" t="n">
        <v>0</v>
      </c>
      <c r="L37" s="22" t="n">
        <v>0</v>
      </c>
      <c r="M37" s="22" t="n">
        <v>0</v>
      </c>
      <c r="N37" s="23" t="n">
        <f aca="false">SUM(B37:M37)</f>
        <v>15000</v>
      </c>
      <c r="O37" s="23" t="n">
        <f aca="false">AVERAGE(B37:M37)</f>
        <v>1250</v>
      </c>
    </row>
    <row r="38" customFormat="false" ht="16.5" hidden="false" customHeight="true" outlineLevel="0" collapsed="false">
      <c r="A38" s="21" t="s">
        <v>62</v>
      </c>
      <c r="B38" s="22" t="n">
        <v>500</v>
      </c>
      <c r="C38" s="22" t="n">
        <v>500</v>
      </c>
      <c r="D38" s="22" t="n">
        <v>500</v>
      </c>
      <c r="E38" s="22" t="n">
        <v>500</v>
      </c>
      <c r="F38" s="22" t="n">
        <v>800</v>
      </c>
      <c r="G38" s="22" t="n">
        <v>800</v>
      </c>
      <c r="H38" s="22" t="n">
        <v>800</v>
      </c>
      <c r="I38" s="22" t="n">
        <v>800</v>
      </c>
      <c r="J38" s="22" t="n">
        <v>800</v>
      </c>
      <c r="K38" s="22" t="n">
        <v>800</v>
      </c>
      <c r="L38" s="22" t="n">
        <v>800</v>
      </c>
      <c r="M38" s="22" t="n">
        <v>800</v>
      </c>
      <c r="N38" s="23" t="n">
        <f aca="false">SUM(B38:M38)</f>
        <v>8400</v>
      </c>
      <c r="O38" s="23" t="n">
        <f aca="false">AVERAGE(B38:M38)</f>
        <v>700</v>
      </c>
    </row>
    <row r="39" customFormat="false" ht="16.5" hidden="false" customHeight="true" outlineLevel="0" collapsed="false">
      <c r="A39" s="21" t="s">
        <v>63</v>
      </c>
      <c r="B39" s="22" t="n">
        <v>120</v>
      </c>
      <c r="C39" s="22" t="n">
        <v>120</v>
      </c>
      <c r="D39" s="22" t="n">
        <v>120</v>
      </c>
      <c r="E39" s="22" t="n">
        <v>120</v>
      </c>
      <c r="F39" s="22" t="n">
        <v>180</v>
      </c>
      <c r="G39" s="22" t="n">
        <v>180</v>
      </c>
      <c r="H39" s="22" t="n">
        <v>175</v>
      </c>
      <c r="I39" s="22" t="n">
        <v>175</v>
      </c>
      <c r="J39" s="22" t="n">
        <v>170</v>
      </c>
      <c r="K39" s="22" t="n">
        <v>165</v>
      </c>
      <c r="L39" s="22" t="n">
        <v>160</v>
      </c>
      <c r="M39" s="22" t="n">
        <v>155</v>
      </c>
      <c r="N39" s="23" t="n">
        <f aca="false">SUM(B39:M39)</f>
        <v>1840</v>
      </c>
      <c r="O39" s="23" t="n">
        <f aca="false">AVERAGE(B39:M39)</f>
        <v>153.333333333333</v>
      </c>
    </row>
    <row r="40" customFormat="false" ht="16.5" hidden="false" customHeight="true" outlineLevel="0" collapsed="false">
      <c r="A40" s="21" t="s">
        <v>64</v>
      </c>
      <c r="B40" s="22" t="n">
        <v>2000</v>
      </c>
      <c r="C40" s="22" t="n">
        <v>2000</v>
      </c>
      <c r="D40" s="22" t="n">
        <v>2000</v>
      </c>
      <c r="E40" s="22" t="n">
        <v>2000</v>
      </c>
      <c r="F40" s="22" t="n">
        <v>2000</v>
      </c>
      <c r="G40" s="22" t="n">
        <v>2000</v>
      </c>
      <c r="H40" s="22" t="n">
        <v>2000</v>
      </c>
      <c r="I40" s="22" t="n">
        <v>2000</v>
      </c>
      <c r="J40" s="22" t="n">
        <v>2000</v>
      </c>
      <c r="K40" s="22" t="n">
        <v>2000</v>
      </c>
      <c r="L40" s="22" t="n">
        <v>2000</v>
      </c>
      <c r="M40" s="22" t="n">
        <v>5000</v>
      </c>
      <c r="N40" s="23" t="n">
        <f aca="false">SUM(B40:M40)</f>
        <v>27000</v>
      </c>
      <c r="O40" s="23" t="n">
        <f aca="false">AVERAGE(B40:M40)</f>
        <v>2250</v>
      </c>
    </row>
    <row r="41" customFormat="false" ht="16.5" hidden="false" customHeight="true" outlineLevel="0" collapsed="false">
      <c r="A41" s="26" t="s">
        <v>65</v>
      </c>
      <c r="B41" s="27" t="n">
        <f aca="false">B37-B38-B39-B40</f>
        <v>-2620</v>
      </c>
      <c r="C41" s="27" t="n">
        <f aca="false">C37-C38-C39-C40</f>
        <v>-2620</v>
      </c>
      <c r="D41" s="27" t="n">
        <f aca="false">D37-D38-D39-D40</f>
        <v>-2620</v>
      </c>
      <c r="E41" s="27" t="n">
        <f aca="false">E37-E38-E39-E40</f>
        <v>12380</v>
      </c>
      <c r="F41" s="27" t="n">
        <f aca="false">F37-F38-F39-F40</f>
        <v>-2980</v>
      </c>
      <c r="G41" s="27" t="n">
        <f aca="false">G37-G38-G39-G40</f>
        <v>-2980</v>
      </c>
      <c r="H41" s="27" t="n">
        <f aca="false">H37-H38-H39-H40</f>
        <v>-2975</v>
      </c>
      <c r="I41" s="27" t="n">
        <f aca="false">I37-I38-I39-I40</f>
        <v>-2975</v>
      </c>
      <c r="J41" s="27" t="n">
        <f aca="false">J37-J38-J39-J40</f>
        <v>-2970</v>
      </c>
      <c r="K41" s="27" t="n">
        <f aca="false">K37-K38-K39-K40</f>
        <v>-2965</v>
      </c>
      <c r="L41" s="27" t="n">
        <f aca="false">L37-L38-L39-L40</f>
        <v>-2960</v>
      </c>
      <c r="M41" s="27" t="n">
        <f aca="false">M37-M38-M39-M40</f>
        <v>-5955</v>
      </c>
      <c r="N41" s="27" t="n">
        <f aca="false">SUM(B41:M41)</f>
        <v>-22240</v>
      </c>
      <c r="O41" s="27" t="n">
        <f aca="false">AVERAGE(B41:M41)</f>
        <v>-1853.33333333333</v>
      </c>
    </row>
    <row r="42" customFormat="false" ht="16.5" hidden="false" customHeight="true" outlineLevel="0" collapsed="false">
      <c r="A42" s="28" t="s">
        <v>66</v>
      </c>
      <c r="B42" s="29" t="n">
        <f aca="false">B31+B35+B41</f>
        <v>2180</v>
      </c>
      <c r="C42" s="29" t="n">
        <f aca="false">C31+C35+C41</f>
        <v>1280</v>
      </c>
      <c r="D42" s="29" t="n">
        <f aca="false">D31+D35+D41</f>
        <v>-920</v>
      </c>
      <c r="E42" s="29" t="n">
        <f aca="false">E31+E35+E41</f>
        <v>3830</v>
      </c>
      <c r="F42" s="29" t="n">
        <f aca="false">F31+F35+F41</f>
        <v>3970</v>
      </c>
      <c r="G42" s="29" t="n">
        <f aca="false">G31+G35+G41</f>
        <v>-1330</v>
      </c>
      <c r="H42" s="29" t="n">
        <f aca="false">H31+H35+H41</f>
        <v>-4075</v>
      </c>
      <c r="I42" s="29" t="n">
        <f aca="false">I31+I35+I41</f>
        <v>-3075</v>
      </c>
      <c r="J42" s="29" t="n">
        <f aca="false">J31+J35+J41</f>
        <v>-9720</v>
      </c>
      <c r="K42" s="29" t="n">
        <f aca="false">K31+K35+K41</f>
        <v>10135</v>
      </c>
      <c r="L42" s="29" t="n">
        <f aca="false">L31+L35+L41</f>
        <v>13540</v>
      </c>
      <c r="M42" s="29" t="n">
        <f aca="false">M31+M35+M41</f>
        <v>4495</v>
      </c>
      <c r="N42" s="29" t="n">
        <f aca="false">SUM(B42:M42)</f>
        <v>20310</v>
      </c>
      <c r="O42" s="29" t="n">
        <f aca="false">AVERAGE(B42:M42)</f>
        <v>1692.5</v>
      </c>
    </row>
    <row r="43" customFormat="false" ht="16.5" hidden="false" customHeight="true" outlineLevel="0" collapsed="false">
      <c r="A43" s="30" t="s">
        <v>67</v>
      </c>
      <c r="B43" s="31" t="n">
        <f aca="false">B13+B42</f>
        <v>24180</v>
      </c>
      <c r="C43" s="31" t="n">
        <f aca="false">C13+C42</f>
        <v>25460</v>
      </c>
      <c r="D43" s="31" t="n">
        <f aca="false">D13+D42</f>
        <v>24540</v>
      </c>
      <c r="E43" s="31" t="n">
        <f aca="false">E13+E42</f>
        <v>28370</v>
      </c>
      <c r="F43" s="31" t="n">
        <f aca="false">F13+F42</f>
        <v>32340</v>
      </c>
      <c r="G43" s="31" t="n">
        <f aca="false">G13+G42</f>
        <v>31010</v>
      </c>
      <c r="H43" s="31" t="n">
        <f aca="false">H13+H42</f>
        <v>26935</v>
      </c>
      <c r="I43" s="31" t="n">
        <f aca="false">I13+I42</f>
        <v>23860</v>
      </c>
      <c r="J43" s="31" t="n">
        <f aca="false">J13+J42</f>
        <v>14140</v>
      </c>
      <c r="K43" s="31" t="n">
        <f aca="false">K13+K42</f>
        <v>24275</v>
      </c>
      <c r="L43" s="31" t="n">
        <f aca="false">L13+L42</f>
        <v>37815</v>
      </c>
      <c r="M43" s="31" t="n">
        <f aca="false">M13+M42</f>
        <v>42310</v>
      </c>
      <c r="N43" s="31" t="n">
        <f aca="false">M43</f>
        <v>42310</v>
      </c>
      <c r="O43" s="31" t="n">
        <f aca="false">AVERAGE(B43:M43)</f>
        <v>27936.25</v>
      </c>
    </row>
    <row r="45" customFormat="false" ht="27.75" hidden="false" customHeight="true" outlineLevel="0" collapsed="false">
      <c r="A45" s="32" t="s">
        <v>68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</row>
    <row r="47" customFormat="false" ht="16.15" hidden="false" customHeight="false" outlineLevel="0" collapsed="false">
      <c r="A47" s="33" t="s">
        <v>69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</sheetData>
  <mergeCells count="25">
    <mergeCell ref="A1:O1"/>
    <mergeCell ref="A2:O2"/>
    <mergeCell ref="A6:C6"/>
    <mergeCell ref="D6:F6"/>
    <mergeCell ref="G6:I6"/>
    <mergeCell ref="J6:L6"/>
    <mergeCell ref="M6:O6"/>
    <mergeCell ref="A7:C7"/>
    <mergeCell ref="D7:F7"/>
    <mergeCell ref="G7:I7"/>
    <mergeCell ref="J7:L7"/>
    <mergeCell ref="M7:O7"/>
    <mergeCell ref="A8:C8"/>
    <mergeCell ref="D8:F8"/>
    <mergeCell ref="G8:I8"/>
    <mergeCell ref="J8:L8"/>
    <mergeCell ref="M8:O8"/>
    <mergeCell ref="A10:D10"/>
    <mergeCell ref="G10:O10"/>
    <mergeCell ref="A14:O14"/>
    <mergeCell ref="A20:O20"/>
    <mergeCell ref="A32:O32"/>
    <mergeCell ref="A36:O36"/>
    <mergeCell ref="A45:O45"/>
    <mergeCell ref="A47:O47"/>
  </mergeCells>
  <conditionalFormatting sqref="B43:M43">
    <cfRule type="expression" priority="2" aboveAverage="0" equalAverage="0" bottom="0" percent="0" rank="0" text="" dxfId="0">
      <formula>B43&lt;0</formula>
    </cfRule>
    <cfRule type="expression" priority="3" aboveAverage="0" equalAverage="0" bottom="0" percent="0" rank="0" text="" dxfId="1">
      <formula>B43&lt;$E$10</formula>
    </cfRule>
  </conditionalFormatting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6B78"/>
    <pageSetUpPr fitToPage="false"/>
  </sheetPr>
  <dimension ref="A1:D3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78"/>
    <col collapsed="false" customWidth="true" hidden="false" outlineLevel="0" max="4" min="4" style="0" width="2.5"/>
  </cols>
  <sheetData>
    <row r="1" customFormat="false" ht="30" hidden="false" customHeight="true" outlineLevel="0" collapsed="false">
      <c r="A1" s="34" t="s">
        <v>70</v>
      </c>
      <c r="B1" s="34"/>
      <c r="C1" s="34"/>
      <c r="D1" s="34"/>
    </row>
    <row r="2" customFormat="false" ht="19.5" hidden="false" customHeight="true" outlineLevel="0" collapsed="false">
      <c r="A2" s="2" t="s">
        <v>71</v>
      </c>
      <c r="B2" s="2"/>
      <c r="C2" s="2"/>
      <c r="D2" s="2"/>
    </row>
    <row r="3" customFormat="false" ht="3.75" hidden="false" customHeight="true" outlineLevel="0" collapsed="false">
      <c r="A3" s="3"/>
      <c r="B3" s="3"/>
      <c r="C3" s="3"/>
      <c r="D3" s="3"/>
    </row>
    <row r="6" customFormat="false" ht="15" hidden="false" customHeight="false" outlineLevel="0" collapsed="false">
      <c r="B6" s="35" t="s">
        <v>72</v>
      </c>
      <c r="C6" s="35"/>
    </row>
    <row r="7" customFormat="false" ht="30" hidden="false" customHeight="true" outlineLevel="0" collapsed="false">
      <c r="B7" s="36" t="s">
        <v>73</v>
      </c>
      <c r="C7" s="37" t="s">
        <v>74</v>
      </c>
    </row>
    <row r="8" customFormat="false" ht="30" hidden="false" customHeight="true" outlineLevel="0" collapsed="false">
      <c r="B8" s="36" t="s">
        <v>75</v>
      </c>
      <c r="C8" s="37" t="s">
        <v>76</v>
      </c>
    </row>
    <row r="9" customFormat="false" ht="30" hidden="false" customHeight="true" outlineLevel="0" collapsed="false">
      <c r="B9" s="36" t="s">
        <v>77</v>
      </c>
      <c r="C9" s="37" t="s">
        <v>78</v>
      </c>
    </row>
    <row r="10" customFormat="false" ht="15" hidden="false" customHeight="true" outlineLevel="0" collapsed="false">
      <c r="B10" s="36" t="s">
        <v>79</v>
      </c>
      <c r="C10" s="37" t="s">
        <v>80</v>
      </c>
    </row>
    <row r="11" customFormat="false" ht="30" hidden="false" customHeight="true" outlineLevel="0" collapsed="false">
      <c r="B11" s="36" t="s">
        <v>81</v>
      </c>
      <c r="C11" s="37" t="s">
        <v>82</v>
      </c>
    </row>
    <row r="13" customFormat="false" ht="15" hidden="false" customHeight="false" outlineLevel="0" collapsed="false">
      <c r="B13" s="35" t="s">
        <v>83</v>
      </c>
      <c r="C13" s="35"/>
    </row>
    <row r="14" customFormat="false" ht="16.5" hidden="false" customHeight="true" outlineLevel="0" collapsed="false">
      <c r="B14" s="38" t="s">
        <v>84</v>
      </c>
      <c r="C14" s="39" t="s">
        <v>85</v>
      </c>
    </row>
    <row r="15" customFormat="false" ht="16.5" hidden="false" customHeight="true" outlineLevel="0" collapsed="false">
      <c r="B15" s="40" t="s">
        <v>86</v>
      </c>
      <c r="C15" s="39" t="s">
        <v>87</v>
      </c>
    </row>
    <row r="16" customFormat="false" ht="16.5" hidden="false" customHeight="true" outlineLevel="0" collapsed="false">
      <c r="B16" s="41" t="s">
        <v>88</v>
      </c>
      <c r="C16" s="39" t="s">
        <v>89</v>
      </c>
    </row>
    <row r="17" customFormat="false" ht="16.5" hidden="false" customHeight="true" outlineLevel="0" collapsed="false">
      <c r="B17" s="42" t="s">
        <v>90</v>
      </c>
      <c r="C17" s="39" t="s">
        <v>91</v>
      </c>
    </row>
    <row r="18" customFormat="false" ht="16.5" hidden="false" customHeight="true" outlineLevel="0" collapsed="false">
      <c r="B18" s="43" t="s">
        <v>92</v>
      </c>
      <c r="C18" s="39" t="s">
        <v>93</v>
      </c>
    </row>
    <row r="19" customFormat="false" ht="16.5" hidden="false" customHeight="true" outlineLevel="0" collapsed="false">
      <c r="B19" s="44" t="s">
        <v>94</v>
      </c>
      <c r="C19" s="39" t="s">
        <v>95</v>
      </c>
    </row>
    <row r="20" customFormat="false" ht="16.5" hidden="false" customHeight="true" outlineLevel="0" collapsed="false">
      <c r="B20" s="45" t="s">
        <v>96</v>
      </c>
      <c r="C20" s="39" t="s">
        <v>97</v>
      </c>
    </row>
    <row r="22" customFormat="false" ht="15" hidden="false" customHeight="false" outlineLevel="0" collapsed="false">
      <c r="B22" s="35" t="s">
        <v>98</v>
      </c>
      <c r="C22" s="35"/>
    </row>
    <row r="23" customFormat="false" ht="30" hidden="false" customHeight="true" outlineLevel="0" collapsed="false">
      <c r="B23" s="36" t="s">
        <v>55</v>
      </c>
      <c r="C23" s="37" t="s">
        <v>99</v>
      </c>
    </row>
    <row r="24" customFormat="false" ht="15" hidden="false" customHeight="true" outlineLevel="0" collapsed="false">
      <c r="B24" s="36" t="s">
        <v>100</v>
      </c>
      <c r="C24" s="37" t="s">
        <v>101</v>
      </c>
    </row>
    <row r="25" customFormat="false" ht="15" hidden="false" customHeight="true" outlineLevel="0" collapsed="false">
      <c r="B25" s="36" t="s">
        <v>102</v>
      </c>
      <c r="C25" s="37" t="s">
        <v>103</v>
      </c>
    </row>
    <row r="26" customFormat="false" ht="15" hidden="false" customHeight="true" outlineLevel="0" collapsed="false">
      <c r="B26" s="36" t="s">
        <v>90</v>
      </c>
      <c r="C26" s="37" t="s">
        <v>104</v>
      </c>
    </row>
    <row r="27" customFormat="false" ht="15" hidden="false" customHeight="true" outlineLevel="0" collapsed="false">
      <c r="B27" s="36" t="s">
        <v>92</v>
      </c>
      <c r="C27" s="37" t="s">
        <v>105</v>
      </c>
    </row>
    <row r="29" customFormat="false" ht="15" hidden="false" customHeight="false" outlineLevel="0" collapsed="false">
      <c r="B29" s="35" t="s">
        <v>106</v>
      </c>
      <c r="C29" s="35"/>
    </row>
    <row r="30" customFormat="false" ht="15" hidden="false" customHeight="true" outlineLevel="0" collapsed="false">
      <c r="B30" s="36" t="s">
        <v>107</v>
      </c>
      <c r="C30" s="37" t="s">
        <v>108</v>
      </c>
    </row>
    <row r="31" customFormat="false" ht="30" hidden="false" customHeight="true" outlineLevel="0" collapsed="false">
      <c r="B31" s="36" t="s">
        <v>109</v>
      </c>
      <c r="C31" s="37" t="s">
        <v>110</v>
      </c>
    </row>
    <row r="32" customFormat="false" ht="15" hidden="false" customHeight="true" outlineLevel="0" collapsed="false">
      <c r="B32" s="36" t="s">
        <v>111</v>
      </c>
      <c r="C32" s="37" t="s">
        <v>112</v>
      </c>
    </row>
    <row r="34" customFormat="false" ht="15" hidden="false" customHeight="false" outlineLevel="0" collapsed="false">
      <c r="B34" s="46" t="s">
        <v>113</v>
      </c>
      <c r="C34" s="46"/>
    </row>
  </sheetData>
  <mergeCells count="7">
    <mergeCell ref="A1:D1"/>
    <mergeCell ref="A2:D2"/>
    <mergeCell ref="B6:C6"/>
    <mergeCell ref="B13:C13"/>
    <mergeCell ref="B22:C22"/>
    <mergeCell ref="B29:C29"/>
    <mergeCell ref="B34:C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2026-09-06T10:14:12Z</dcterms:created>
  <dc:creator>openpyxl</dc:creator>
  <dc:description/>
  <dc:language>en-US</dc:language>
  <cp:lastModifiedBy/>
  <dcterms:modified xsi:type="dcterms:W3CDTF">2026-09-06T10:14:14Z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