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MEA Analyse" sheetId="1" state="visible" r:id="rId3"/>
    <sheet name="Bewertungsskalen" sheetId="2" state="visible" r:id="rId4"/>
    <sheet name="Dashboard" sheetId="3" state="visible" r:id="rId5"/>
    <sheet name="Anleitung" sheetId="4" state="visible" r:id="rId6"/>
  </sheets>
  <definedNames>
    <definedName function="false" hidden="false" localSheetId="0" name="_xlnm.Print_Titles" vbProcedure="false">'FMEA Analyse'!$1:$11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<sst xmlns="http://schemas.openxmlformats.org/spreadsheetml/2006/main" count="314" uniqueCount="272">
  <si>
    <t xml:space="preserve">FMEA  –  Fehlermöglichkeits- und Einflussanalyse</t>
  </si>
  <si>
    <t xml:space="preserve">Projekt / Produkt:</t>
  </si>
  <si>
    <t xml:space="preserve">→ [Projektname / Produktbezeichnung eintragen]</t>
  </si>
  <si>
    <t xml:space="preserve">FMEA-Typ:</t>
  </si>
  <si>
    <t xml:space="preserve">Prozess-FMEA</t>
  </si>
  <si>
    <t xml:space="preserve">Revision:</t>
  </si>
  <si>
    <t xml:space="preserve">Rev. 1.0</t>
  </si>
  <si>
    <t xml:space="preserve">Erstellungsdatum:</t>
  </si>
  <si>
    <t xml:space="preserve">09.09.2026</t>
  </si>
  <si>
    <t xml:space="preserve">Prozess / Bereich:</t>
  </si>
  <si>
    <t xml:space="preserve">→ [Prozessbereich / Abteilung eintragen]</t>
  </si>
  <si>
    <t xml:space="preserve">Norm / Referenz:</t>
  </si>
  <si>
    <t xml:space="preserve">ISO 9001:2015</t>
  </si>
  <si>
    <t xml:space="preserve">Verantwortlich:</t>
  </si>
  <si>
    <t xml:space="preserve">→ [Name Verantwortliche(r)]</t>
  </si>
  <si>
    <t xml:space="preserve">Überprüfungsdatum:</t>
  </si>
  <si>
    <t xml:space="preserve">→ [Datum]</t>
  </si>
  <si>
    <t xml:space="preserve">Team / Beteiligte:</t>
  </si>
  <si>
    <t xml:space="preserve">→ [Teammitglieder eintragen]</t>
  </si>
  <si>
    <t xml:space="preserve">RPZ-Grenzwert:</t>
  </si>
  <si>
    <t xml:space="preserve">125</t>
  </si>
  <si>
    <t xml:space="preserve">Freigabe durch:</t>
  </si>
  <si>
    <t xml:space="preserve">→ [Name Freigabe]</t>
  </si>
  <si>
    <t xml:space="preserve">Nächste Bewertung:</t>
  </si>
  <si>
    <t xml:space="preserve">Nr.</t>
  </si>
  <si>
    <t xml:space="preserve">Strukturanalyse</t>
  </si>
  <si>
    <t xml:space="preserve">Fehleranalyse</t>
  </si>
  <si>
    <t xml:space="preserve">Risikobewertung (IST)</t>
  </si>
  <si>
    <t xml:space="preserve">Priorität</t>
  </si>
  <si>
    <t xml:space="preserve">Abstellmaßnahmen</t>
  </si>
  <si>
    <t xml:space="preserve">Risikobewertung (SOLL)</t>
  </si>
  <si>
    <t xml:space="preserve">Nachverfolgung</t>
  </si>
  <si>
    <t xml:space="preserve">Prozessschritt</t>
  </si>
  <si>
    <t xml:space="preserve">Funktion / Anforderung</t>
  </si>
  <si>
    <t xml:space="preserve">Potenzielle Fehlerart</t>
  </si>
  <si>
    <t xml:space="preserve">Potenzielle Fehlerfolge</t>
  </si>
  <si>
    <t xml:space="preserve">Potenzielle Fehlerursache</t>
  </si>
  <si>
    <t xml:space="preserve">Präventions-maßnahmen (IST)</t>
  </si>
  <si>
    <t xml:space="preserve">Entdeckungs-maßnahmen (IST)</t>
  </si>
  <si>
    <t xml:space="preserve">B
(1–10)</t>
  </si>
  <si>
    <t xml:space="preserve">A
(1–10)</t>
  </si>
  <si>
    <t xml:space="preserve">E
(1–10)</t>
  </si>
  <si>
    <t xml:space="preserve">RPZ</t>
  </si>
  <si>
    <t xml:space="preserve">Abstellmaßnahme</t>
  </si>
  <si>
    <t xml:space="preserve">Verantwortlich</t>
  </si>
  <si>
    <t xml:space="preserve">Termin</t>
  </si>
  <si>
    <t xml:space="preserve">B
neu</t>
  </si>
  <si>
    <t xml:space="preserve">A
neu</t>
  </si>
  <si>
    <t xml:space="preserve">E
neu</t>
  </si>
  <si>
    <t xml:space="preserve">RPZ
neu</t>
  </si>
  <si>
    <t xml:space="preserve">Status</t>
  </si>
  <si>
    <t xml:space="preserve">Bemerkungen</t>
  </si>
  <si>
    <t xml:space="preserve">Rohmaterialannahme</t>
  </si>
  <si>
    <t xml:space="preserve">Eingangsware gemäß Spezifikation entgegennehmen</t>
  </si>
  <si>
    <t xml:space="preserve">Falsche Materialcharge angeliefert</t>
  </si>
  <si>
    <t xml:space="preserve">Produktion mit nicht konformem Material; Ausschuss</t>
  </si>
  <si>
    <t xml:space="preserve">Fehlende oder fehlerhafte Lieferantenkennzeichnung</t>
  </si>
  <si>
    <t xml:space="preserve">Lieferantenqualifikation; Wareneingangsprüfung</t>
  </si>
  <si>
    <t xml:space="preserve">Sichtprüfung; Messung der Schlüsselparameter</t>
  </si>
  <si>
    <t xml:space="preserve">Einführung barcode-basierter Chargenverfolgung</t>
  </si>
  <si>
    <t xml:space="preserve">Qualitätsmanagement</t>
  </si>
  <si>
    <t xml:space="preserve">30.11.2026</t>
  </si>
  <si>
    <t xml:space="preserve">In Bearbeitung</t>
  </si>
  <si>
    <t xml:space="preserve">Beschädigte Verpackung / Transportschäden</t>
  </si>
  <si>
    <t xml:space="preserve">Kontamination oder Qualitätsverlust des Materials</t>
  </si>
  <si>
    <t xml:space="preserve">Unzureichende Verpackungsanforderungen im Liefervertrag</t>
  </si>
  <si>
    <t xml:space="preserve">Verpackungsrichtlinien im Lieferantenhandbuch definiert</t>
  </si>
  <si>
    <t xml:space="preserve">Visuelle Eingangsprüfung durch geschultes Personal</t>
  </si>
  <si>
    <t xml:space="preserve">Verpackungsanforderungen in Lieferantenverträge aufnehmen</t>
  </si>
  <si>
    <t xml:space="preserve">Einkauf</t>
  </si>
  <si>
    <t xml:space="preserve">15.10.2026</t>
  </si>
  <si>
    <t xml:space="preserve">Offen</t>
  </si>
  <si>
    <t xml:space="preserve">Arbeitsvorbereitung</t>
  </si>
  <si>
    <t xml:space="preserve">Fertigungsauftrag korrekt einplanen und freigeben</t>
  </si>
  <si>
    <t xml:space="preserve">Falsche Arbeitsanweisung verwendet</t>
  </si>
  <si>
    <t xml:space="preserve">Fehlerhaftes Endprodukt; Nacharbeit erforderlich</t>
  </si>
  <si>
    <t xml:space="preserve">Veraltete Dokumentenversion nicht aus Umlauf genommen</t>
  </si>
  <si>
    <t xml:space="preserve">Dokumentenlenkungsprozess nach ISO 9001; Revisionskontrolle</t>
  </si>
  <si>
    <t xml:space="preserve">Stichprobenprüfung Arbeitspapiere durch Vorarbeiter</t>
  </si>
  <si>
    <t xml:space="preserve">Digitales Dokumentenmanagementsystem einführen; Papierdokumente abschaffen</t>
  </si>
  <si>
    <t xml:space="preserve">Prozessmanagement</t>
  </si>
  <si>
    <t xml:space="preserve">31.12.2026</t>
  </si>
  <si>
    <t xml:space="preserve">Geplant</t>
  </si>
  <si>
    <t xml:space="preserve">Kapazitätsengpass nicht erkannt</t>
  </si>
  <si>
    <t xml:space="preserve">Terminverzug; Lieferung an Kunden gefährdet</t>
  </si>
  <si>
    <t xml:space="preserve">Unvollständige Ressourcenplanung; fehlendes Planungstool</t>
  </si>
  <si>
    <t xml:space="preserve">Wöchentliche Kapazitätsplanung im ERP-System</t>
  </si>
  <si>
    <t xml:space="preserve">Tägliches Shopfloor-Meeting zur Abweichungserkennung</t>
  </si>
  <si>
    <t xml:space="preserve">Einführung automatischer Engpasswarnung im Planungssystem</t>
  </si>
  <si>
    <t xml:space="preserve">Produktionsplanung</t>
  </si>
  <si>
    <t xml:space="preserve">01.12.2026</t>
  </si>
  <si>
    <t xml:space="preserve">Fertigung / Bearbeitung</t>
  </si>
  <si>
    <t xml:space="preserve">Bauteil gemäß Zeichnung herstellen (Maßhaltigkeit)</t>
  </si>
  <si>
    <t xml:space="preserve">Maßabweichung außerhalb Toleranz</t>
  </si>
  <si>
    <t xml:space="preserve">Montage nicht möglich; Ausschuss; Kundenbeanstandung</t>
  </si>
  <si>
    <t xml:space="preserve">Werkzeugverschleiß nicht rechtzeitig erkannt</t>
  </si>
  <si>
    <t xml:space="preserve">Präventiver Werkzeugwechselplan; Standmengenüberwachung</t>
  </si>
  <si>
    <t xml:space="preserve">100%-Messung Schlüsselmaße; SPC-Regelkarte</t>
  </si>
  <si>
    <t xml:space="preserve">Automatische Standmengenmeldung mit Werkzeugwechselauftrag einrichten</t>
  </si>
  <si>
    <t xml:space="preserve">Fertigungsleitung</t>
  </si>
  <si>
    <t xml:space="preserve">Abgeschlossen</t>
  </si>
  <si>
    <t xml:space="preserve">Oberflächenfehler (Kratzer, Riefen)</t>
  </si>
  <si>
    <t xml:space="preserve">Optische Beanstandung durch Kunden; Reklamation</t>
  </si>
  <si>
    <t xml:space="preserve">Handhabungsfehler bei innerbetrieblichem Transport</t>
  </si>
  <si>
    <t xml:space="preserve">Handhabungsvorschriften; Schutzverpackung zwischen Operationen</t>
  </si>
  <si>
    <t xml:space="preserve">Sichtprüfung am Ende jeder Operation</t>
  </si>
  <si>
    <t xml:space="preserve">Schutzvorrichtungen an Transportbehältern nachrüsten</t>
  </si>
  <si>
    <t xml:space="preserve">01.11.2026</t>
  </si>
  <si>
    <t xml:space="preserve">Montage</t>
  </si>
  <si>
    <t xml:space="preserve">Komponenten vollständig und lagerichtig montieren</t>
  </si>
  <si>
    <t xml:space="preserve">Fehlende Komponente (Vergessen eines Bauteils)</t>
  </si>
  <si>
    <t xml:space="preserve">Funktionsausfall beim Endkunden; Rückruf</t>
  </si>
  <si>
    <t xml:space="preserve">Keine Vollständigkeitsprüfung in der Montagelinie</t>
  </si>
  <si>
    <t xml:space="preserve">Montagereihenfolge in Arbeitsanweisung definiert; Sichtwafeln</t>
  </si>
  <si>
    <t xml:space="preserve">Vollständigkeitsprüfung per Checkliste; Kameraprüfsystem</t>
  </si>
  <si>
    <t xml:space="preserve">Poka-Yoke-System (Lichtkontrollsystem) installieren</t>
  </si>
  <si>
    <t xml:space="preserve">Produktionstechnik</t>
  </si>
  <si>
    <t xml:space="preserve">30.09.2026</t>
  </si>
  <si>
    <t xml:space="preserve">Schraubverbindungen auf Anzugsmoment prüfen</t>
  </si>
  <si>
    <t xml:space="preserve">Anzugsmoment nicht erreicht (Unterdrehmoment)</t>
  </si>
  <si>
    <t xml:space="preserve">Lösen der Verbindung im Betrieb; Sicherheitsrisiko</t>
  </si>
  <si>
    <t xml:space="preserve">Falsche Drehmomentvorgabe in Arbeitsanweisung; Werkzeugdefekt</t>
  </si>
  <si>
    <t xml:space="preserve">Kalibrierte Drehmomentschrauber; Vorgabe in Arbeitsanweisung</t>
  </si>
  <si>
    <t xml:space="preserve">100%-Drehmomentprotokoll; automatische Schrauberauswertung</t>
  </si>
  <si>
    <t xml:space="preserve">Einführung elektronischer Schrauber mit automatischer Protokollierung</t>
  </si>
  <si>
    <t xml:space="preserve">30.10.2026</t>
  </si>
  <si>
    <t xml:space="preserve">Endprüfung</t>
  </si>
  <si>
    <t xml:space="preserve">Alle Produktmerkmale gemäß Prüfplan kontrollieren</t>
  </si>
  <si>
    <t xml:space="preserve">Fehlerhafte Einheit als i.O. freigegeben</t>
  </si>
  <si>
    <t xml:space="preserve">Fehlerhaftes Produkt gelangt zu Kunden; Reklamation</t>
  </si>
  <si>
    <t xml:space="preserve">Prüfmittel nicht kalibriert; Messunsicherheit zu groß</t>
  </si>
  <si>
    <t xml:space="preserve">Kalibrierplan für alle Prüfmittel; jährliche Kalibrierung</t>
  </si>
  <si>
    <t xml:space="preserve">Prüfmittelkalibrierung vor Einsatz prüfen; MSA durchführen</t>
  </si>
  <si>
    <t xml:space="preserve">Kalibrierintervall auf halbjährlich reduzieren; MSA wiederholen</t>
  </si>
  <si>
    <t xml:space="preserve">Qualitätssicherung</t>
  </si>
  <si>
    <t xml:space="preserve">01.10.2026</t>
  </si>
  <si>
    <t xml:space="preserve">Prüfplan nicht aktuell (neue Kundenforderung nicht berücksichtigt)</t>
  </si>
  <si>
    <t xml:space="preserve">Nicht konforme Merkmale werden nicht geprüft</t>
  </si>
  <si>
    <t xml:space="preserve">Keine systematische Übergabe von Kundenänderungen an QS</t>
  </si>
  <si>
    <t xml:space="preserve">Änderungsmanagementprozess (Kundenanforderungen → QS)</t>
  </si>
  <si>
    <t xml:space="preserve">Interne Auditierung des Prüfplans</t>
  </si>
  <si>
    <t xml:space="preserve">Änderungsworkflow im QM-System digitalisieren; Benachrichtigung an QS automatisieren</t>
  </si>
  <si>
    <t xml:space="preserve">15.11.2026</t>
  </si>
  <si>
    <t xml:space="preserve">Verpackung &amp; Versand</t>
  </si>
  <si>
    <t xml:space="preserve">Produkt kunden- und transportgerecht verpacken</t>
  </si>
  <si>
    <t xml:space="preserve">Falsche Verpackung verwendet</t>
  </si>
  <si>
    <t xml:space="preserve">Transportschaden; Kundenbeanstandung</t>
  </si>
  <si>
    <t xml:space="preserve">Verpackungsspezifikation nicht bekannt oder nicht vorhanden</t>
  </si>
  <si>
    <t xml:space="preserve">Verpackungsmatrix je Kundenteilenummer gepflegt</t>
  </si>
  <si>
    <t xml:space="preserve">Packlistenkontrolle durch Versandmitarbeiter</t>
  </si>
  <si>
    <t xml:space="preserve">Verpackungsmatrix digitalisieren; Anzeige im ERP beim Packen</t>
  </si>
  <si>
    <t xml:space="preserve">Logistik</t>
  </si>
  <si>
    <t xml:space="preserve">Richtige Menge und Auftragszuordnung sicherstellen</t>
  </si>
  <si>
    <t xml:space="preserve">Falsche Menge oder falscher Kunde beliefert</t>
  </si>
  <si>
    <t xml:space="preserve">Fehllieferung; Produktionsausfall beim Kunden</t>
  </si>
  <si>
    <t xml:space="preserve">Manuelle Kommissionierung ohne automatische Prüfung</t>
  </si>
  <si>
    <t xml:space="preserve">Kommissionierliste; Vier-Augen-Prinzip bei Versand</t>
  </si>
  <si>
    <t xml:space="preserve">Lieferscheinabgleich vor Abfahrt</t>
  </si>
  <si>
    <t xml:space="preserve">Barcode-Scanning bei Kommissionierung und Verladung einführen</t>
  </si>
  <si>
    <t xml:space="preserve">Legende:  B = Bedeutung der Fehlerfolge  |  A = Auftretenswahrscheinlichkeit  |  E = Entdeckungswahrscheinlichkeit  |  RPZ = B × A × E  |  RPZ ≥ 125 → HOCH (sofortige Maßnahme erforderlich)  |  RPZ 50–124 → MITTEL  |  RPZ &lt; 50 → GERING</t>
  </si>
  <si>
    <t xml:space="preserve">FMEA Bewertungsskalen  –  Bedeutung (B)  |  Auftreten (A)  |  Entdeckung (E)</t>
  </si>
  <si>
    <t xml:space="preserve">Wert</t>
  </si>
  <si>
    <t xml:space="preserve">Bedeutung (B) – Schweregrad der Fehlerfolge</t>
  </si>
  <si>
    <t xml:space="preserve">Kriterium / Beispiel</t>
  </si>
  <si>
    <t xml:space="preserve">Auftreten (A) – Häufigkeit des Fehlers</t>
  </si>
  <si>
    <t xml:space="preserve">Kriterium / Erwartete Rate</t>
  </si>
  <si>
    <t xml:space="preserve">Entdeckung (E) – Entdeckbarkeit des Fehlers</t>
  </si>
  <si>
    <t xml:space="preserve">Kriterium / Prüfmethode</t>
  </si>
  <si>
    <t xml:space="preserve">Kein Einfluss</t>
  </si>
  <si>
    <t xml:space="preserve">Keine wahrnehmbare Auswirkung auf Funktion oder Sicherheit</t>
  </si>
  <si>
    <t xml:space="preserve">Sehr selten</t>
  </si>
  <si>
    <t xml:space="preserve">&lt; 1 Fehler pro 1.000.000 Teile / praktisch ausgeschlossen</t>
  </si>
  <si>
    <t xml:space="preserve">Nahezu sicher</t>
  </si>
  <si>
    <t xml:space="preserve">Fehler wird mit sehr hoher Sicherheit erkannt (automatisch)</t>
  </si>
  <si>
    <t xml:space="preserve">Sehr geringer Einfluss</t>
  </si>
  <si>
    <t xml:space="preserve">Kunden nimmt Fehler kaum wahr; minimale Beeinträchtigung</t>
  </si>
  <si>
    <t xml:space="preserve">Selten</t>
  </si>
  <si>
    <t xml:space="preserve">≤ 1 Fehler pro 100.000 Teile</t>
  </si>
  <si>
    <t xml:space="preserve">Sehr hoch</t>
  </si>
  <si>
    <t xml:space="preserve">Fehler wird sicher durch automatische Prüfung entdeckt</t>
  </si>
  <si>
    <t xml:space="preserve">Geringer Einfluss</t>
  </si>
  <si>
    <t xml:space="preserve">Leichte Beeinträchtigung; kein Ausfall der Funktion</t>
  </si>
  <si>
    <t xml:space="preserve">Wenig</t>
  </si>
  <si>
    <t xml:space="preserve">≤ 1 Fehler pro 10.000 Teile</t>
  </si>
  <si>
    <t xml:space="preserve">Hoch</t>
  </si>
  <si>
    <t xml:space="preserve">Gute Entdeckungsrate durch Mess- und Prüfverfahren</t>
  </si>
  <si>
    <t xml:space="preserve">Mäßiger Einfluss</t>
  </si>
  <si>
    <t xml:space="preserve">Merkbare Verschlechterung; Kunde unzufrieden</t>
  </si>
  <si>
    <t xml:space="preserve">Gelegentlich</t>
  </si>
  <si>
    <t xml:space="preserve">≤ 1 Fehler pro 1.000 Teile</t>
  </si>
  <si>
    <t xml:space="preserve">Relativ hoch</t>
  </si>
  <si>
    <t xml:space="preserve">Prüfung erkennt Fehler überwiegend zuverlässig</t>
  </si>
  <si>
    <t xml:space="preserve">Mittlerer Einfluss</t>
  </si>
  <si>
    <t xml:space="preserve">Reduzierte Leistung; Einschränkung der Hauptfunktion</t>
  </si>
  <si>
    <t xml:space="preserve">Mäßig</t>
  </si>
  <si>
    <t xml:space="preserve">≤ 1 Fehler pro 500 Teile</t>
  </si>
  <si>
    <t xml:space="preserve">Mittel</t>
  </si>
  <si>
    <t xml:space="preserve">Manuelle Prüfung; Fehler wird meistens entdeckt</t>
  </si>
  <si>
    <t xml:space="preserve">Erheblicher Einfluss</t>
  </si>
  <si>
    <t xml:space="preserve">Teilweiser Ausfall einer Nebenfunktion</t>
  </si>
  <si>
    <t xml:space="preserve">≤ 1 Fehler pro 200 Teile</t>
  </si>
  <si>
    <t xml:space="preserve">Gering</t>
  </si>
  <si>
    <t xml:space="preserve">Prüfmittel weniger geeignet; Fehler wird oft nicht entdeckt</t>
  </si>
  <si>
    <t xml:space="preserve">Hoher Einfluss</t>
  </si>
  <si>
    <t xml:space="preserve">Beeinträchtigung der Hauptfunktion; Betrieb noch möglich</t>
  </si>
  <si>
    <t xml:space="preserve">Häufig</t>
  </si>
  <si>
    <t xml:space="preserve">≤ 1 Fehler pro 100 Teile</t>
  </si>
  <si>
    <t xml:space="preserve">Niedrig</t>
  </si>
  <si>
    <t xml:space="preserve">Unzuverlässige Prüfmethode; Fehler schwer erkennbar</t>
  </si>
  <si>
    <t xml:space="preserve">Sehr hoher Einfluss</t>
  </si>
  <si>
    <t xml:space="preserve">Verlust der Hauptfunktion; Produkt nicht mehr betreibbar</t>
  </si>
  <si>
    <t xml:space="preserve">≤ 1 Fehler pro 50 Teile</t>
  </si>
  <si>
    <t xml:space="preserve">Sehr niedrig</t>
  </si>
  <si>
    <t xml:space="preserve">Prüfung kaum geeignet; Fehler entgeht meistens der Kontrolle</t>
  </si>
  <si>
    <t xml:space="preserve">Kritisch (ohne Warnung)</t>
  </si>
  <si>
    <t xml:space="preserve">Sicherheitsrelevant; Verletzungsrisiko ohne Vorankündigung</t>
  </si>
  <si>
    <t xml:space="preserve">≤ 1 Fehler pro 20 Teile</t>
  </si>
  <si>
    <t xml:space="preserve">Kaum erkennbar</t>
  </si>
  <si>
    <t xml:space="preserve">Kein geeignetes Prüfverfahren vorhanden</t>
  </si>
  <si>
    <t xml:space="preserve">Katastrophal</t>
  </si>
  <si>
    <t xml:space="preserve">Sicherheitskritisch; Verletzung oder Verstoß gegen Vorschriften</t>
  </si>
  <si>
    <t xml:space="preserve">Extrem hoch</t>
  </si>
  <si>
    <t xml:space="preserve">≥ 1 Fehler pro 10 Teile / fast sicher</t>
  </si>
  <si>
    <t xml:space="preserve">Nicht erkennbar</t>
  </si>
  <si>
    <t xml:space="preserve">Fehler ist nicht detektierbar; Prüfung unmöglich oder nicht vorhanden</t>
  </si>
  <si>
    <t xml:space="preserve">FMEA Dashboard  –  Risikoübersicht &amp; Maßnahmenstatus</t>
  </si>
  <si>
    <t xml:space="preserve">Gesamt-
Einträge</t>
  </si>
  <si>
    <t xml:space="preserve">HOCH
(RPZ ≥ 125)</t>
  </si>
  <si>
    <t xml:space="preserve">MITTEL
(RPZ 50–124)</t>
  </si>
  <si>
    <t xml:space="preserve">GERING
(RPZ &lt; 50)</t>
  </si>
  <si>
    <t xml:space="preserve">Maßnahmenstatus – Übersicht</t>
  </si>
  <si>
    <t xml:space="preserve">Höchste Risikoprioritätszahlen (RPZ) – Aktuelle Einträge</t>
  </si>
  <si>
    <t xml:space="preserve">Fehlerart</t>
  </si>
  <si>
    <t xml:space="preserve">RPZ (IST)</t>
  </si>
  <si>
    <t xml:space="preserve">Maßnahme</t>
  </si>
  <si>
    <t xml:space="preserve">Hinweis: Dieses Dashboard aktualisiert sich automatisch, sobald Daten im Blatt 'FMEA Analyse' geaendert werden. Fuer vollstaendige Sortierung nach RPZ bitte Autofilter nutzen.</t>
  </si>
  <si>
    <t xml:space="preserve">FMEA Vorlage  –  Anleitung &amp; Ausfüllhilfe</t>
  </si>
  <si>
    <t xml:space="preserve">WAS IST EINE FMEA?</t>
  </si>
  <si>
    <t xml:space="preserve">Definition</t>
  </si>
  <si>
    <t xml:space="preserve">Die FMEA (Fehlermöglichkeits- und Einflussanalyse) ist eine strukturierte Methode zur frühzeitigen Erkennung und Bewertung potenzieller Fehler in Produkten oder Prozessen. Ziel ist es, durch präventive Maßnahmen Fehler zu vermeiden, bevor sie beim Kunden auftreten.</t>
  </si>
  <si>
    <t xml:space="preserve">Wann einsetzen?</t>
  </si>
  <si>
    <t xml:space="preserve">Bei der Entwicklung neuer Produkte (Design-FMEA), bei der Analyse von Fertigungs- und Dienstleistungsprozessen (Prozess-FMEA), bei Änderungen an bestehenden Produkten/Prozessen sowie nach Kundenreklamationen oder internen Fehlfunktionen.</t>
  </si>
  <si>
    <t xml:space="preserve">SCHRITT-FÜR-SCHRITT</t>
  </si>
  <si>
    <t xml:space="preserve">Schritt 1 - Stammdaten</t>
  </si>
  <si>
    <t xml:space="preserve">Tragen Sie im Blatt [FMEA Analyse] oben die Projektdaten ein: Projekt/Produkt, Prozessbereich, Teamname, verantwortliche Person, Revisionsnummer und Datum.</t>
  </si>
  <si>
    <t xml:space="preserve">Schritt 2 – Strukturanalyse</t>
  </si>
  <si>
    <t xml:space="preserve">Definieren Sie die Prozessschritte (Spalte B) und die zugehörigen Funktionen/Anforderungen (Spalte C). Jeder Schritt kann mehrere Fehlerarten haben → jeweils eine Zeile pro Fehlerart.</t>
  </si>
  <si>
    <t xml:space="preserve">Schritt 3 – Fehleranalyse</t>
  </si>
  <si>
    <t xml:space="preserve">Erfassen Sie für jeden Prozessschritt: Fehlerart (WAS?), Fehlerfolge (WELCHE AUSWIRKUNG?), Fehlerursache (WARUM?). Tragen Sie außerdem bestehende Präventions- und Entdeckungsmaßnahmen ein.</t>
  </si>
  <si>
    <t xml:space="preserve">Schritt 4 – Risikobewertung (IST)</t>
  </si>
  <si>
    <t xml:space="preserve">Bewerten Sie B (Bedeutung der Fehlerfolge), A (Auftretenswahrscheinlichkeit) und E (Entdeckungswahrscheinlichkeit) jeweils auf einer Skala von 1 (gering) bis 10 (hoch). Die RPZ (= B x A x E) wird automatisch berechnet. Bewertungskriterien: Blatt [Bewertungsskalen].</t>
  </si>
  <si>
    <t xml:space="preserve">Schritt 5 – Maßnahmen</t>
  </si>
  <si>
    <t xml:space="preserve">Definieren Sie für alle Einträge mit RPZ ≥ 125 (HOCH) sofortige Abstellmaßnahmen. Legen Sie Verantwortlichen und Termin fest. Tragen Sie alle Maßnahmen in Spalte N–P ein.</t>
  </si>
  <si>
    <t xml:space="preserve">Schritt 6 – Risikobewertung (SOLL)</t>
  </si>
  <si>
    <t xml:space="preserve">Nach Umsetzung der Maßnahmen: neue Bewertung in Spalten Q–S eintragen. RPZ neu (Spalte T) wird automatisch berechnet. Ziel: RPZ neu &lt; RPZ alt.</t>
  </si>
  <si>
    <t xml:space="preserve">Schritt 7 – Status &amp; Nachverfolgung</t>
  </si>
  <si>
    <t xml:space="preserve">Aktualisieren Sie den Status (Offen / Geplant / In Bearbeitung / Abgeschlossen) regelmaessig. Das Dashboard (Blatt [Dashboard]) zeigt den aktuellen Stand automatisch an.</t>
  </si>
  <si>
    <t xml:space="preserve">WICHTIGE FORMELN UND REGELN</t>
  </si>
  <si>
    <t xml:space="preserve">RPZ Formel</t>
  </si>
  <si>
    <t xml:space="preserve">RPZ = B × A × E  |  Minimum: 1 (1×1×1)  |  Maximum: 1000 (10×10×10)</t>
  </si>
  <si>
    <t xml:space="preserve">HOCH (≥ 125): Sofortige Maßnahme erforderlich  |  MITTEL (50–124): Maßnahme planen  |  GERING (&lt; 50): Beobachten, dokumentieren</t>
  </si>
  <si>
    <t xml:space="preserve">Grenzwert anpassen</t>
  </si>
  <si>
    <t xml:space="preserve">Der RPZ-Grenzwert (Standard: 125) kann im Informationsbereich (Zeile 7, Zelle J7) angepasst werden. Die Formel der Prioritätsspalte muss dann manuell aktualisiert werden.</t>
  </si>
  <si>
    <t xml:space="preserve">Neue Zeilen hinzufügen</t>
  </si>
  <si>
    <t xml:space="preserve">Fügen Sie neue Zeilen innerhalb des bestehenden Datenbereichs ein (nicht am Ende). Kopieren Sie eine bestehende Zeile, um alle Formatierungen und Formeln zu übernehmen. Passen Sie den Reihenzähler (Spalte A) manuell an.</t>
  </si>
  <si>
    <t xml:space="preserve">HINWEISE ZUR DOKUMENTATION</t>
  </si>
  <si>
    <t xml:space="preserve">Versionierung</t>
  </si>
  <si>
    <t xml:space="preserve">Erhöhen Sie die Revisionsnummer (z.B. Rev. 1.0 → Rev. 1.1) bei jeder wesentlichen Änderung. Dokumentieren Sie Änderungen im Feld Bemerkungen (Spalte V).</t>
  </si>
  <si>
    <t xml:space="preserve">Teamarbeit</t>
  </si>
  <si>
    <t xml:space="preserve">FMEA ist eine Teamaufgabe. Binden Sie alle betroffenen Bereiche ein: Entwicklung, Fertigung, Qualität, Einkauf und ggf. Kunden- und Lieferantenvertreter.</t>
  </si>
  <si>
    <t xml:space="preserve">Regelmäßige Überprüfung</t>
  </si>
  <si>
    <t xml:space="preserve">Überprüfen Sie die FMEA mindestens jährlich sowie bei Änderungen am Produkt/Prozess, nach Reklamationen und beim Anlaufen neuer Prozesse oder Varianten.</t>
  </si>
</sst>
</file>

<file path=xl/styles.xml><?xml version="1.0" encoding="utf-8"?>
<styleSheet xmlns="http://schemas.openxmlformats.org/spreadsheetml/2006/main">
  <numFmts count="2">
    <numFmt numFmtId="164" formatCode="General"/>
    <numFmt numFmtId="165" formatCode="General"/>
  </numFmts>
  <fonts count="24">
    <font>
      <sz val="11"/>
      <color theme="1"/>
      <name val="Calibri"/>
      <family val="2"/>
      <charset val="1"/>
    </font>
    <font>
      <sz val="10"/>
      <name val="Arial"/>
      <family val="0"/>
    </font>
    <font>
      <sz val="10"/>
      <name val="Arial"/>
      <family val="0"/>
    </font>
    <font>
      <sz val="10"/>
      <name val="Arial"/>
      <family val="0"/>
    </font>
    <font>
      <b val="true"/>
      <sz val="22"/>
      <color rgb="FFFFFFFF"/>
      <name val="Calibri"/>
      <family val="0"/>
      <charset val="1"/>
    </font>
    <font>
      <b val="true"/>
      <sz val="9"/>
      <color rgb="FFFFFFFF"/>
      <name val="Calibri"/>
      <family val="0"/>
      <charset val="1"/>
    </font>
    <font>
      <sz val="9"/>
      <color rgb="FF1A2636"/>
      <name val="Calibri"/>
      <family val="0"/>
      <charset val="1"/>
    </font>
    <font>
      <b val="true"/>
      <sz val="8"/>
      <color rgb="FFFFFFFF"/>
      <name val="Calibri"/>
      <family val="0"/>
      <charset val="1"/>
    </font>
    <font>
      <b val="true"/>
      <sz val="10"/>
      <color rgb="FFFFFFFF"/>
      <name val="Calibri"/>
      <family val="0"/>
      <charset val="1"/>
    </font>
    <font>
      <b val="true"/>
      <sz val="9"/>
      <color rgb="FF1A2636"/>
      <name val="Calibri"/>
      <family val="0"/>
      <charset val="1"/>
    </font>
    <font>
      <i val="true"/>
      <sz val="9"/>
      <color rgb="FF2C3E50"/>
      <name val="Calibri"/>
      <family val="0"/>
      <charset val="1"/>
    </font>
    <font>
      <i val="true"/>
      <sz val="8"/>
      <color rgb="FFBDC3C7"/>
      <name val="Calibri"/>
      <family val="0"/>
      <charset val="1"/>
    </font>
    <font>
      <b val="true"/>
      <sz val="16"/>
      <color rgb="FFFFFFFF"/>
      <name val="Calibri"/>
      <family val="0"/>
      <charset val="1"/>
    </font>
    <font>
      <sz val="9"/>
      <color rgb="FF2C3E50"/>
      <name val="Calibri"/>
      <family val="0"/>
      <charset val="1"/>
    </font>
    <font>
      <b val="true"/>
      <sz val="18"/>
      <color rgb="FFFFFFFF"/>
      <name val="Calibri"/>
      <family val="0"/>
      <charset val="1"/>
    </font>
    <font>
      <b val="true"/>
      <sz val="28"/>
      <color rgb="FF2980B9"/>
      <name val="Calibri"/>
      <family val="0"/>
      <charset val="1"/>
    </font>
    <font>
      <b val="true"/>
      <sz val="28"/>
      <color rgb="FFC0392B"/>
      <name val="Calibri"/>
      <family val="0"/>
      <charset val="1"/>
    </font>
    <font>
      <b val="true"/>
      <sz val="28"/>
      <color rgb="FFF39C12"/>
      <name val="Calibri"/>
      <family val="0"/>
      <charset val="1"/>
    </font>
    <font>
      <b val="true"/>
      <sz val="28"/>
      <color rgb="FF27AE60"/>
      <name val="Calibri"/>
      <family val="0"/>
      <charset val="1"/>
    </font>
    <font>
      <b val="true"/>
      <sz val="11"/>
      <color rgb="FFFFFFFF"/>
      <name val="Calibri"/>
      <family val="0"/>
      <charset val="1"/>
    </font>
    <font>
      <b val="true"/>
      <sz val="14"/>
      <color rgb="FFC0392B"/>
      <name val="Calibri"/>
      <family val="0"/>
      <charset val="1"/>
    </font>
    <font>
      <b val="true"/>
      <sz val="14"/>
      <color rgb="FF2980B9"/>
      <name val="Calibri"/>
      <family val="0"/>
      <charset val="1"/>
    </font>
    <font>
      <b val="true"/>
      <sz val="14"/>
      <color rgb="FFF39C12"/>
      <name val="Calibri"/>
      <family val="0"/>
      <charset val="1"/>
    </font>
    <font>
      <b val="true"/>
      <sz val="14"/>
      <color rgb="FF27AE60"/>
      <name val="Calibri"/>
      <family val="0"/>
      <charset val="1"/>
    </font>
  </fonts>
  <fills count="10">
    <fill>
      <patternFill patternType="none"/>
    </fill>
    <fill>
      <patternFill patternType="gray125"/>
    </fill>
    <fill>
      <patternFill patternType="solid">
        <fgColor rgb="FF1A2636"/>
        <bgColor rgb="FF2C3E50"/>
      </patternFill>
    </fill>
    <fill>
      <patternFill patternType="solid">
        <fgColor rgb="FFC0392B"/>
        <bgColor rgb="FF993366"/>
      </patternFill>
    </fill>
    <fill>
      <patternFill patternType="solid">
        <fgColor rgb="FF2C3E50"/>
        <bgColor rgb="FF3D3D3D"/>
      </patternFill>
    </fill>
    <fill>
      <patternFill patternType="solid">
        <fgColor rgb="FFFDFEFE"/>
        <bgColor rgb="FFFFFFFF"/>
      </patternFill>
    </fill>
    <fill>
      <patternFill patternType="solid">
        <fgColor rgb="FF2980B9"/>
        <bgColor rgb="FF008080"/>
      </patternFill>
    </fill>
    <fill>
      <patternFill patternType="solid">
        <fgColor rgb="FFEBF5FB"/>
        <bgColor rgb="FFEAF2F8"/>
      </patternFill>
    </fill>
    <fill>
      <patternFill patternType="solid">
        <fgColor rgb="FFF39C12"/>
        <bgColor rgb="FFE67E22"/>
      </patternFill>
    </fill>
    <fill>
      <patternFill patternType="solid">
        <fgColor rgb="FF27AE60"/>
        <bgColor rgb="FF008080"/>
      </patternFill>
    </fill>
  </fills>
  <borders count="6">
    <border diagonalUp="false" diagonalDown="false">
      <left/>
      <right/>
      <top/>
      <bottom/>
      <diagonal/>
    </border>
    <border diagonalUp="false" diagonalDown="false">
      <left/>
      <right/>
      <top/>
      <bottom style="thin">
        <color rgb="FFBDC3C7"/>
      </bottom>
      <diagonal/>
    </border>
    <border diagonalUp="false" diagonalDown="false">
      <left style="thin">
        <color rgb="FF3D3D3D"/>
      </left>
      <right style="thin">
        <color rgb="FF3D3D3D"/>
      </right>
      <top style="thin">
        <color rgb="FF3D3D3D"/>
      </top>
      <bottom style="thin">
        <color rgb="FF3D3D3D"/>
      </bottom>
      <diagonal/>
    </border>
    <border diagonalUp="false" diagonalDown="false">
      <left style="thin">
        <color rgb="FFBDC3C7"/>
      </left>
      <right style="thin">
        <color rgb="FFBDC3C7"/>
      </right>
      <top style="thin">
        <color rgb="FFBDC3C7"/>
      </top>
      <bottom style="thin">
        <color rgb="FFBDC3C7"/>
      </bottom>
      <diagonal/>
    </border>
    <border diagonalUp="false" diagonalDown="false">
      <left style="thin">
        <color rgb="FFBDC3C7"/>
      </left>
      <right style="thin">
        <color rgb="FFBDC3C7"/>
      </right>
      <top style="thin">
        <color rgb="FFBDC3C7"/>
      </top>
      <bottom/>
      <diagonal/>
    </border>
    <border diagonalUp="false" diagonalDown="false">
      <left style="thin">
        <color rgb="FFBDC3C7"/>
      </left>
      <right/>
      <top style="thin">
        <color rgb="FFBDC3C7"/>
      </top>
      <bottom style="thin">
        <color rgb="FFBDC3C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false" indent="0" shrinkToFit="false"/>
      <protection locked="true" hidden="false"/>
    </xf>
    <xf numFmtId="164" fontId="0" fillId="3" borderId="0" xfId="0" applyFont="false" applyBorder="true" applyAlignment="false" applyProtection="false">
      <alignment horizontal="general" vertical="bottom" textRotation="0" wrapText="false" indent="0" shrinkToFit="false"/>
      <protection locked="true" hidden="false"/>
    </xf>
    <xf numFmtId="164" fontId="5" fillId="4" borderId="0" xfId="0" applyFont="true" applyBorder="true" applyAlignment="true" applyProtection="false">
      <alignment horizontal="right" vertical="center" textRotation="0" wrapText="false" indent="0" shrinkToFit="false"/>
      <protection locked="true" hidden="false"/>
    </xf>
    <xf numFmtId="164" fontId="6" fillId="5" borderId="1" xfId="0" applyFont="true" applyBorder="true" applyAlignment="true" applyProtection="false">
      <alignment horizontal="left" vertical="center" textRotation="0" wrapText="false" indent="0" shrinkToFit="false"/>
      <protection locked="true" hidden="false"/>
    </xf>
    <xf numFmtId="164" fontId="7" fillId="2" borderId="2" xfId="0" applyFont="true" applyBorder="true" applyAlignment="true" applyProtection="false">
      <alignment horizontal="center" vertical="center" textRotation="0" wrapText="true" indent="0" shrinkToFit="false"/>
      <protection locked="true" hidden="false"/>
    </xf>
    <xf numFmtId="164" fontId="7" fillId="6" borderId="2" xfId="0" applyFont="true" applyBorder="true" applyAlignment="true" applyProtection="false">
      <alignment horizontal="center" vertical="center" textRotation="0" wrapText="true" indent="0" shrinkToFit="false"/>
      <protection locked="true" hidden="false"/>
    </xf>
    <xf numFmtId="164" fontId="7" fillId="4" borderId="2" xfId="0" applyFont="true" applyBorder="true" applyAlignment="true" applyProtection="false">
      <alignment horizontal="center" vertical="center" textRotation="0" wrapText="true" indent="0" shrinkToFit="false"/>
      <protection locked="true" hidden="false"/>
    </xf>
    <xf numFmtId="164" fontId="7" fillId="3" borderId="2" xfId="0" applyFont="true" applyBorder="true" applyAlignment="true" applyProtection="false">
      <alignment horizontal="center" vertical="center" textRotation="0" wrapText="true" indent="0" shrinkToFit="false"/>
      <protection locked="true" hidden="false"/>
    </xf>
    <xf numFmtId="164" fontId="5" fillId="2" borderId="3" xfId="0" applyFont="true" applyBorder="true" applyAlignment="true" applyProtection="false">
      <alignment horizontal="center" vertical="center" textRotation="0" wrapText="false" indent="0" shrinkToFit="false"/>
      <protection locked="true" hidden="false"/>
    </xf>
    <xf numFmtId="164" fontId="6" fillId="5" borderId="3" xfId="0" applyFont="true" applyBorder="true" applyAlignment="true" applyProtection="false">
      <alignment horizontal="left" vertical="center" textRotation="0" wrapText="true" indent="0" shrinkToFit="false"/>
      <protection locked="true" hidden="false"/>
    </xf>
    <xf numFmtId="164" fontId="8" fillId="3" borderId="3" xfId="0" applyFont="true" applyBorder="true" applyAlignment="true" applyProtection="false">
      <alignment horizontal="center" vertical="center" textRotation="0" wrapText="false" indent="0" shrinkToFit="false"/>
      <protection locked="true" hidden="false"/>
    </xf>
    <xf numFmtId="165" fontId="8" fillId="3" borderId="3" xfId="0" applyFont="true" applyBorder="true" applyAlignment="true" applyProtection="false">
      <alignment horizontal="center" vertical="center" textRotation="0" wrapText="false" indent="0" shrinkToFit="false"/>
      <protection locked="true" hidden="false"/>
    </xf>
    <xf numFmtId="164" fontId="9" fillId="5" borderId="3" xfId="0" applyFont="true" applyBorder="true" applyAlignment="true" applyProtection="false">
      <alignment horizontal="center" vertical="center" textRotation="0" wrapText="false" indent="0" shrinkToFit="false"/>
      <protection locked="true" hidden="false"/>
    </xf>
    <xf numFmtId="164" fontId="8" fillId="4" borderId="3" xfId="0" applyFont="true" applyBorder="true" applyAlignment="true" applyProtection="false">
      <alignment horizontal="center" vertical="center" textRotation="0" wrapText="false" indent="0" shrinkToFit="false"/>
      <protection locked="true" hidden="false"/>
    </xf>
    <xf numFmtId="165" fontId="8" fillId="4" borderId="3" xfId="0" applyFont="true" applyBorder="true" applyAlignment="true" applyProtection="false">
      <alignment horizontal="center" vertical="center" textRotation="0" wrapText="false" indent="0" shrinkToFit="false"/>
      <protection locked="true" hidden="false"/>
    </xf>
    <xf numFmtId="164" fontId="9" fillId="5" borderId="3" xfId="0" applyFont="true" applyBorder="true" applyAlignment="true" applyProtection="false">
      <alignment horizontal="center" vertical="center" textRotation="0" wrapText="true" indent="0" shrinkToFit="false"/>
      <protection locked="true" hidden="false"/>
    </xf>
    <xf numFmtId="164" fontId="10" fillId="5" borderId="3" xfId="0" applyFont="true" applyBorder="true" applyAlignment="true" applyProtection="false">
      <alignment horizontal="left" vertical="center" textRotation="0" wrapText="true" indent="0" shrinkToFit="false"/>
      <protection locked="true" hidden="false"/>
    </xf>
    <xf numFmtId="164" fontId="6" fillId="7" borderId="3" xfId="0" applyFont="true" applyBorder="true" applyAlignment="true" applyProtection="false">
      <alignment horizontal="left" vertical="center" textRotation="0" wrapText="true" indent="0" shrinkToFit="false"/>
      <protection locked="true" hidden="false"/>
    </xf>
    <xf numFmtId="164" fontId="9" fillId="7" borderId="3" xfId="0" applyFont="true" applyBorder="true" applyAlignment="true" applyProtection="false">
      <alignment horizontal="center" vertical="center" textRotation="0" wrapText="false" indent="0" shrinkToFit="false"/>
      <protection locked="true" hidden="false"/>
    </xf>
    <xf numFmtId="164" fontId="9" fillId="7" borderId="3" xfId="0" applyFont="true" applyBorder="true" applyAlignment="true" applyProtection="false">
      <alignment horizontal="center" vertical="center" textRotation="0" wrapText="true" indent="0" shrinkToFit="false"/>
      <protection locked="true" hidden="false"/>
    </xf>
    <xf numFmtId="164" fontId="10" fillId="7" borderId="3" xfId="0" applyFont="true" applyBorder="true" applyAlignment="true" applyProtection="false">
      <alignment horizontal="left" vertical="center" textRotation="0" wrapText="true" indent="0" shrinkToFit="false"/>
      <protection locked="true" hidden="false"/>
    </xf>
    <xf numFmtId="164" fontId="11" fillId="2" borderId="0" xfId="0" applyFont="true" applyBorder="true" applyAlignment="true" applyProtection="false">
      <alignment horizontal="center" vertical="center" textRotation="0" wrapText="false" indent="0" shrinkToFit="false"/>
      <protection locked="true" hidden="false"/>
    </xf>
    <xf numFmtId="164" fontId="12" fillId="2" borderId="0" xfId="0" applyFont="true" applyBorder="true" applyAlignment="true" applyProtection="false">
      <alignment horizontal="center" vertical="center" textRotation="0" wrapText="false" indent="0" shrinkToFit="false"/>
      <protection locked="true" hidden="false"/>
    </xf>
    <xf numFmtId="164" fontId="8" fillId="6" borderId="3" xfId="0" applyFont="true" applyBorder="true" applyAlignment="true" applyProtection="false">
      <alignment horizontal="center" vertical="center" textRotation="0" wrapText="false" indent="0" shrinkToFit="false"/>
      <protection locked="true" hidden="false"/>
    </xf>
    <xf numFmtId="164" fontId="9" fillId="5" borderId="3" xfId="0" applyFont="true" applyBorder="true" applyAlignment="true" applyProtection="false">
      <alignment horizontal="left" vertical="center" textRotation="0" wrapText="false" indent="0" shrinkToFit="false"/>
      <protection locked="true" hidden="false"/>
    </xf>
    <xf numFmtId="164" fontId="13" fillId="5" borderId="3" xfId="0" applyFont="true" applyBorder="true" applyAlignment="true" applyProtection="false">
      <alignment horizontal="left" vertical="center" textRotation="0" wrapText="true" indent="0" shrinkToFit="false"/>
      <protection locked="true" hidden="false"/>
    </xf>
    <xf numFmtId="164" fontId="9" fillId="7" borderId="3" xfId="0" applyFont="true" applyBorder="true" applyAlignment="true" applyProtection="false">
      <alignment horizontal="left" vertical="center" textRotation="0" wrapText="false" indent="0" shrinkToFit="false"/>
      <protection locked="true" hidden="false"/>
    </xf>
    <xf numFmtId="164" fontId="13" fillId="7" borderId="3" xfId="0" applyFont="true" applyBorder="true" applyAlignment="true" applyProtection="false">
      <alignment horizontal="left" vertical="center" textRotation="0" wrapText="true" indent="0" shrinkToFit="false"/>
      <protection locked="true" hidden="false"/>
    </xf>
    <xf numFmtId="164" fontId="14" fillId="2" borderId="0" xfId="0" applyFont="true" applyBorder="true" applyAlignment="true" applyProtection="false">
      <alignment horizontal="center" vertical="center" textRotation="0" wrapText="false" indent="0" shrinkToFit="false"/>
      <protection locked="true" hidden="false"/>
    </xf>
    <xf numFmtId="164" fontId="8" fillId="6" borderId="4" xfId="0" applyFont="true" applyBorder="true" applyAlignment="true" applyProtection="false">
      <alignment horizontal="center" vertical="center" textRotation="0" wrapText="true" indent="0" shrinkToFit="false"/>
      <protection locked="true" hidden="false"/>
    </xf>
    <xf numFmtId="165" fontId="15" fillId="5" borderId="4" xfId="0" applyFont="true" applyBorder="true" applyAlignment="true" applyProtection="false">
      <alignment horizontal="center" vertical="center" textRotation="0" wrapText="false" indent="0" shrinkToFit="false"/>
      <protection locked="true" hidden="false"/>
    </xf>
    <xf numFmtId="164" fontId="8" fillId="3" borderId="4" xfId="0" applyFont="true" applyBorder="true" applyAlignment="true" applyProtection="false">
      <alignment horizontal="center" vertical="center" textRotation="0" wrapText="true" indent="0" shrinkToFit="false"/>
      <protection locked="true" hidden="false"/>
    </xf>
    <xf numFmtId="165" fontId="16" fillId="5" borderId="4" xfId="0" applyFont="true" applyBorder="true" applyAlignment="true" applyProtection="false">
      <alignment horizontal="center" vertical="center" textRotation="0" wrapText="false" indent="0" shrinkToFit="false"/>
      <protection locked="true" hidden="false"/>
    </xf>
    <xf numFmtId="164" fontId="8" fillId="8" borderId="4" xfId="0" applyFont="true" applyBorder="true" applyAlignment="true" applyProtection="false">
      <alignment horizontal="center" vertical="center" textRotation="0" wrapText="true" indent="0" shrinkToFit="false"/>
      <protection locked="true" hidden="false"/>
    </xf>
    <xf numFmtId="165" fontId="17" fillId="5" borderId="4" xfId="0" applyFont="true" applyBorder="true" applyAlignment="true" applyProtection="false">
      <alignment horizontal="center" vertical="center" textRotation="0" wrapText="false" indent="0" shrinkToFit="false"/>
      <protection locked="true" hidden="false"/>
    </xf>
    <xf numFmtId="164" fontId="8" fillId="9" borderId="4" xfId="0" applyFont="true" applyBorder="true" applyAlignment="true" applyProtection="false">
      <alignment horizontal="center" vertical="center" textRotation="0" wrapText="true" indent="0" shrinkToFit="false"/>
      <protection locked="true" hidden="false"/>
    </xf>
    <xf numFmtId="165" fontId="18" fillId="5" borderId="4" xfId="0" applyFont="true" applyBorder="true" applyAlignment="true" applyProtection="false">
      <alignment horizontal="center" vertical="center" textRotation="0" wrapText="false" indent="0" shrinkToFit="false"/>
      <protection locked="true" hidden="false"/>
    </xf>
    <xf numFmtId="164" fontId="19" fillId="2" borderId="5" xfId="0" applyFont="true" applyBorder="true" applyAlignment="true" applyProtection="false">
      <alignment horizontal="center" vertical="center" textRotation="0" wrapText="false" indent="0" shrinkToFit="false"/>
      <protection locked="true" hidden="false"/>
    </xf>
    <xf numFmtId="164" fontId="8" fillId="3" borderId="5" xfId="0" applyFont="true" applyBorder="true" applyAlignment="true" applyProtection="false">
      <alignment horizontal="left" vertical="center" textRotation="0" wrapText="false" indent="0" shrinkToFit="false"/>
      <protection locked="true" hidden="false"/>
    </xf>
    <xf numFmtId="165" fontId="20" fillId="5" borderId="5" xfId="0" applyFont="true" applyBorder="true" applyAlignment="true" applyProtection="false">
      <alignment horizontal="center" vertical="center" textRotation="0" wrapText="false" indent="0" shrinkToFit="false"/>
      <protection locked="true" hidden="false"/>
    </xf>
    <xf numFmtId="164" fontId="8" fillId="6" borderId="5" xfId="0" applyFont="true" applyBorder="true" applyAlignment="true" applyProtection="false">
      <alignment horizontal="left" vertical="center" textRotation="0" wrapText="false" indent="0" shrinkToFit="false"/>
      <protection locked="true" hidden="false"/>
    </xf>
    <xf numFmtId="165" fontId="21" fillId="5" borderId="5" xfId="0" applyFont="true" applyBorder="true" applyAlignment="true" applyProtection="false">
      <alignment horizontal="center" vertical="center" textRotation="0" wrapText="false" indent="0" shrinkToFit="false"/>
      <protection locked="true" hidden="false"/>
    </xf>
    <xf numFmtId="164" fontId="8" fillId="8" borderId="5" xfId="0" applyFont="true" applyBorder="true" applyAlignment="true" applyProtection="false">
      <alignment horizontal="left" vertical="center" textRotation="0" wrapText="false" indent="0" shrinkToFit="false"/>
      <protection locked="true" hidden="false"/>
    </xf>
    <xf numFmtId="165" fontId="22" fillId="5" borderId="5" xfId="0" applyFont="true" applyBorder="true" applyAlignment="true" applyProtection="false">
      <alignment horizontal="center" vertical="center" textRotation="0" wrapText="false" indent="0" shrinkToFit="false"/>
      <protection locked="true" hidden="false"/>
    </xf>
    <xf numFmtId="164" fontId="8" fillId="9" borderId="5" xfId="0" applyFont="true" applyBorder="true" applyAlignment="true" applyProtection="false">
      <alignment horizontal="left" vertical="center" textRotation="0" wrapText="false" indent="0" shrinkToFit="false"/>
      <protection locked="true" hidden="false"/>
    </xf>
    <xf numFmtId="165" fontId="23" fillId="5" borderId="5" xfId="0" applyFont="true" applyBorder="true" applyAlignment="true" applyProtection="false">
      <alignment horizontal="center" vertical="center" textRotation="0" wrapText="false" indent="0" shrinkToFit="false"/>
      <protection locked="true" hidden="false"/>
    </xf>
    <xf numFmtId="164" fontId="19" fillId="3" borderId="5" xfId="0" applyFont="true" applyBorder="true" applyAlignment="true" applyProtection="false">
      <alignment horizontal="center" vertical="center" textRotation="0" wrapText="false" indent="0" shrinkToFit="false"/>
      <protection locked="true" hidden="false"/>
    </xf>
    <xf numFmtId="164" fontId="5" fillId="4" borderId="3" xfId="0" applyFont="true" applyBorder="true" applyAlignment="true" applyProtection="false">
      <alignment horizontal="center" vertical="center" textRotation="0" wrapText="true" indent="0" shrinkToFit="false"/>
      <protection locked="true" hidden="false"/>
    </xf>
    <xf numFmtId="164" fontId="6" fillId="5" borderId="3" xfId="0" applyFont="true" applyBorder="true" applyAlignment="true" applyProtection="false">
      <alignment horizontal="center" vertical="center" textRotation="0" wrapText="true" indent="0" shrinkToFit="false"/>
      <protection locked="true" hidden="false"/>
    </xf>
    <xf numFmtId="164" fontId="6" fillId="7" borderId="3" xfId="0" applyFont="true" applyBorder="true" applyAlignment="true" applyProtection="false">
      <alignment horizontal="center" vertical="center" textRotation="0" wrapText="true" indent="0" shrinkToFit="false"/>
      <protection locked="true" hidden="false"/>
    </xf>
    <xf numFmtId="164" fontId="8" fillId="2" borderId="5" xfId="0" applyFont="true" applyBorder="true" applyAlignment="true" applyProtection="false">
      <alignment horizontal="left" vertical="center" textRotation="0" wrapText="false" indent="0" shrinkToFit="false"/>
      <protection locked="true" hidden="false"/>
    </xf>
    <xf numFmtId="164" fontId="5" fillId="4" borderId="3" xfId="0" applyFont="true" applyBorder="true" applyAlignment="true" applyProtection="false">
      <alignment horizontal="left" vertical="top" textRotation="0" wrapText="true" indent="0" shrinkToFit="false"/>
      <protection locked="true" hidden="false"/>
    </xf>
    <xf numFmtId="164" fontId="6" fillId="7" borderId="3" xfId="0" applyFont="true" applyBorder="true" applyAlignment="true" applyProtection="false">
      <alignment horizontal="left" vertical="top" textRotation="0" wrapText="true" indent="0" shrinkToFit="false"/>
      <protection locked="true" hidden="false"/>
    </xf>
    <xf numFmtId="164" fontId="6" fillId="5" borderId="3" xfId="0" applyFont="true" applyBorder="true" applyAlignment="true" applyProtection="false">
      <alignment horizontal="left" vertical="top" textRotation="0" wrapText="true" indent="0" shrinkToFit="false"/>
      <protection locked="true" hidden="false"/>
    </xf>
    <xf numFmtId="164" fontId="8" fillId="4" borderId="5" xfId="0" applyFont="true" applyBorder="tru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ont>
        <name val="Calibri"/>
        <charset val="1"/>
        <family val="0"/>
        <b val="1"/>
        <color rgb="FFFFFFFF"/>
        <sz val="10"/>
      </font>
      <fill>
        <patternFill>
          <bgColor rgb="FFC0392B"/>
        </patternFill>
      </fill>
    </dxf>
    <dxf>
      <font>
        <name val="Calibri"/>
        <charset val="1"/>
        <family val="0"/>
        <b val="1"/>
        <color rgb="FFFFFFFF"/>
        <sz val="10"/>
      </font>
      <fill>
        <patternFill>
          <bgColor rgb="FFF39C12"/>
        </patternFill>
      </fill>
    </dxf>
    <dxf>
      <font>
        <name val="Calibri"/>
        <charset val="1"/>
        <family val="0"/>
        <b val="1"/>
        <color rgb="FFFFFFFF"/>
        <sz val="10"/>
      </font>
      <fill>
        <patternFill>
          <bgColor rgb="FF27AE60"/>
        </patternFill>
      </fill>
    </dxf>
    <dxf>
      <font>
        <name val="Calibri"/>
        <charset val="1"/>
        <family val="0"/>
        <b val="1"/>
        <color rgb="FFC0392B"/>
        <sz val="9"/>
      </font>
      <fill>
        <patternFill>
          <bgColor rgb="FFFDEDEC"/>
        </patternFill>
      </fill>
    </dxf>
    <dxf>
      <font>
        <name val="Calibri"/>
        <charset val="1"/>
        <family val="0"/>
        <b val="1"/>
        <color rgb="FFF39C12"/>
        <sz val="9"/>
      </font>
      <fill>
        <patternFill>
          <bgColor rgb="FFFEF9E7"/>
        </patternFill>
      </fill>
    </dxf>
    <dxf>
      <font>
        <name val="Calibri"/>
        <charset val="1"/>
        <family val="0"/>
        <b val="1"/>
        <color rgb="FF27AE60"/>
        <sz val="9"/>
      </font>
      <fill>
        <patternFill>
          <bgColor rgb="FFEAFAF1"/>
        </patternFill>
      </fill>
    </dxf>
    <dxf>
      <font>
        <name val="Calibri"/>
        <charset val="1"/>
        <family val="0"/>
        <b val="1"/>
        <color rgb="FFE67E22"/>
        <sz val="9"/>
      </font>
      <fill>
        <patternFill>
          <bgColor rgb="FFFEF9E7"/>
        </patternFill>
      </fill>
    </dxf>
    <dxf>
      <font>
        <name val="Calibri"/>
        <charset val="1"/>
        <family val="0"/>
        <b val="1"/>
        <color rgb="FF2980B9"/>
        <sz val="9"/>
      </font>
      <fill>
        <patternFill>
          <bgColor rgb="FFEAF2F8"/>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2980B9"/>
      <rgbColor rgb="FFBDC3C7"/>
      <rgbColor rgb="FF808080"/>
      <rgbColor rgb="FF9999FF"/>
      <rgbColor rgb="FF993366"/>
      <rgbColor rgb="FFFEF9E7"/>
      <rgbColor rgb="FFEAFAF1"/>
      <rgbColor rgb="FF660066"/>
      <rgbColor rgb="FFFF8080"/>
      <rgbColor rgb="FF0066CC"/>
      <rgbColor rgb="FFFDFEFE"/>
      <rgbColor rgb="FF000080"/>
      <rgbColor rgb="FFFF00FF"/>
      <rgbColor rgb="FFFFFF00"/>
      <rgbColor rgb="FF00FFFF"/>
      <rgbColor rgb="FF800080"/>
      <rgbColor rgb="FF800000"/>
      <rgbColor rgb="FF008080"/>
      <rgbColor rgb="FF0000FF"/>
      <rgbColor rgb="FF00CCFF"/>
      <rgbColor rgb="FFEBF5FB"/>
      <rgbColor rgb="FFEAF2F8"/>
      <rgbColor rgb="FFFDEDEC"/>
      <rgbColor rgb="FF99CCFF"/>
      <rgbColor rgb="FFFF99CC"/>
      <rgbColor rgb="FFCC99FF"/>
      <rgbColor rgb="FFFFCC99"/>
      <rgbColor rgb="FF3366FF"/>
      <rgbColor rgb="FF33CCCC"/>
      <rgbColor rgb="FF99CC00"/>
      <rgbColor rgb="FFFFCC00"/>
      <rgbColor rgb="FFF39C12"/>
      <rgbColor rgb="FFE67E22"/>
      <rgbColor rgb="FF666699"/>
      <rgbColor rgb="FF969696"/>
      <rgbColor rgb="FF1A2636"/>
      <rgbColor rgb="FF27AE60"/>
      <rgbColor rgb="FF003300"/>
      <rgbColor rgb="FF333300"/>
      <rgbColor rgb="FFC0392B"/>
      <rgbColor rgb="FF993366"/>
      <rgbColor rgb="FF2C3E50"/>
      <rgbColor rgb="FF3D3D3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2636"/>
    <pageSetUpPr fitToPage="true"/>
  </sheetPr>
  <dimension ref="A1:V2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1" ySplit="11" topLeftCell="B12" activePane="bottomRight" state="frozen"/>
      <selection pane="topLeft" activeCell="A1" activeCellId="0" sqref="A1"/>
      <selection pane="topRight" activeCell="B1" activeCellId="0" sqref="B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8"/>
    <col collapsed="false" customWidth="true" hidden="false" outlineLevel="0" max="3" min="3" style="0" width="22"/>
    <col collapsed="false" customWidth="true" hidden="false" outlineLevel="0" max="4" min="4" style="0" width="24"/>
    <col collapsed="false" customWidth="true" hidden="false" outlineLevel="0" max="5" min="5" style="0" width="26"/>
    <col collapsed="false" customWidth="true" hidden="false" outlineLevel="0" max="6" min="6" style="0" width="24"/>
    <col collapsed="false" customWidth="true" hidden="false" outlineLevel="0" max="8" min="7" style="0" width="22"/>
    <col collapsed="false" customWidth="true" hidden="false" outlineLevel="0" max="11" min="9" style="0" width="6"/>
    <col collapsed="false" customWidth="true" hidden="false" outlineLevel="0" max="12" min="12" style="0" width="7"/>
    <col collapsed="false" customWidth="true" hidden="false" outlineLevel="0" max="13" min="13" style="0" width="14"/>
    <col collapsed="false" customWidth="true" hidden="false" outlineLevel="0" max="14" min="14" style="0" width="26"/>
    <col collapsed="false" customWidth="true" hidden="false" outlineLevel="0" max="15" min="15" style="0" width="16"/>
    <col collapsed="false" customWidth="true" hidden="false" outlineLevel="0" max="16" min="16" style="0" width="12"/>
    <col collapsed="false" customWidth="true" hidden="false" outlineLevel="0" max="19" min="17" style="0" width="6"/>
    <col collapsed="false" customWidth="true" hidden="false" outlineLevel="0" max="20" min="20" style="0" width="7"/>
    <col collapsed="false" customWidth="true" hidden="false" outlineLevel="0" max="21" min="21" style="0" width="14"/>
    <col collapsed="false" customWidth="true" hidden="false" outlineLevel="0" max="22" min="22" style="0" width="20"/>
  </cols>
  <sheetData>
    <row r="1" customFormat="false" ht="9.75" hidden="false" customHeight="true" outlineLevel="0" collapsed="false"/>
    <row r="2" customFormat="false" ht="39.75" hidden="false" customHeight="true" outlineLevel="0" collapsed="false">
      <c r="A2" s="1" t="s">
        <v>0</v>
      </c>
      <c r="B2" s="1"/>
      <c r="C2" s="1"/>
      <c r="D2" s="1"/>
      <c r="E2" s="1"/>
      <c r="F2" s="1"/>
      <c r="G2" s="1"/>
      <c r="H2" s="1"/>
      <c r="I2" s="1"/>
      <c r="J2" s="1"/>
      <c r="K2" s="1"/>
      <c r="L2" s="1"/>
      <c r="M2" s="1"/>
      <c r="N2" s="1"/>
      <c r="O2" s="1"/>
      <c r="P2" s="1"/>
      <c r="Q2" s="1"/>
      <c r="R2" s="1"/>
      <c r="S2" s="1"/>
      <c r="T2" s="1"/>
      <c r="U2" s="1"/>
      <c r="V2" s="1"/>
    </row>
    <row r="3" customFormat="false" ht="13.5" hidden="false" customHeight="true" outlineLevel="0" collapsed="false">
      <c r="A3" s="2"/>
      <c r="B3" s="2"/>
      <c r="C3" s="2"/>
      <c r="D3" s="2"/>
      <c r="E3" s="2"/>
      <c r="F3" s="2"/>
      <c r="G3" s="2"/>
      <c r="H3" s="2"/>
      <c r="I3" s="2"/>
      <c r="J3" s="2"/>
      <c r="K3" s="2"/>
      <c r="L3" s="2"/>
      <c r="M3" s="2"/>
      <c r="N3" s="2"/>
      <c r="O3" s="2"/>
      <c r="P3" s="2"/>
      <c r="Q3" s="2"/>
      <c r="R3" s="2"/>
      <c r="S3" s="2"/>
      <c r="T3" s="2"/>
      <c r="U3" s="2"/>
      <c r="V3" s="2"/>
    </row>
    <row r="4" customFormat="false" ht="6" hidden="false" customHeight="true" outlineLevel="0" collapsed="false"/>
    <row r="5" customFormat="false" ht="21.75" hidden="false" customHeight="true" outlineLevel="0" collapsed="false">
      <c r="A5" s="3" t="s">
        <v>1</v>
      </c>
      <c r="B5" s="3"/>
      <c r="C5" s="4" t="s">
        <v>2</v>
      </c>
      <c r="D5" s="4"/>
      <c r="E5" s="4"/>
      <c r="F5" s="4"/>
      <c r="G5" s="4"/>
      <c r="H5" s="3" t="s">
        <v>3</v>
      </c>
      <c r="I5" s="3"/>
      <c r="J5" s="4" t="s">
        <v>4</v>
      </c>
      <c r="K5" s="4"/>
      <c r="L5" s="4"/>
      <c r="M5" s="3" t="s">
        <v>5</v>
      </c>
      <c r="N5" s="3"/>
      <c r="O5" s="4" t="s">
        <v>6</v>
      </c>
      <c r="P5" s="4"/>
      <c r="Q5" s="3" t="s">
        <v>7</v>
      </c>
      <c r="R5" s="3"/>
      <c r="S5" s="4" t="s">
        <v>8</v>
      </c>
      <c r="T5" s="4"/>
      <c r="U5" s="4"/>
      <c r="V5" s="4"/>
    </row>
    <row r="6" customFormat="false" ht="21.75" hidden="false" customHeight="true" outlineLevel="0" collapsed="false">
      <c r="A6" s="3" t="s">
        <v>9</v>
      </c>
      <c r="B6" s="3"/>
      <c r="C6" s="4" t="s">
        <v>10</v>
      </c>
      <c r="D6" s="4"/>
      <c r="E6" s="4"/>
      <c r="F6" s="4"/>
      <c r="G6" s="4"/>
      <c r="H6" s="3" t="s">
        <v>11</v>
      </c>
      <c r="I6" s="3"/>
      <c r="J6" s="4" t="s">
        <v>12</v>
      </c>
      <c r="K6" s="4"/>
      <c r="L6" s="4"/>
      <c r="M6" s="3" t="s">
        <v>13</v>
      </c>
      <c r="N6" s="3"/>
      <c r="O6" s="4" t="s">
        <v>14</v>
      </c>
      <c r="P6" s="4"/>
      <c r="Q6" s="3" t="s">
        <v>15</v>
      </c>
      <c r="R6" s="3"/>
      <c r="S6" s="4" t="s">
        <v>16</v>
      </c>
      <c r="T6" s="4"/>
      <c r="U6" s="4"/>
      <c r="V6" s="4"/>
    </row>
    <row r="7" customFormat="false" ht="21.75" hidden="false" customHeight="true" outlineLevel="0" collapsed="false">
      <c r="A7" s="3" t="s">
        <v>17</v>
      </c>
      <c r="B7" s="3"/>
      <c r="C7" s="4" t="s">
        <v>18</v>
      </c>
      <c r="D7" s="4"/>
      <c r="E7" s="4"/>
      <c r="F7" s="4"/>
      <c r="G7" s="4"/>
      <c r="H7" s="3" t="s">
        <v>19</v>
      </c>
      <c r="I7" s="3"/>
      <c r="J7" s="4" t="s">
        <v>20</v>
      </c>
      <c r="K7" s="4"/>
      <c r="L7" s="4"/>
      <c r="M7" s="3" t="s">
        <v>21</v>
      </c>
      <c r="N7" s="3"/>
      <c r="O7" s="4" t="s">
        <v>22</v>
      </c>
      <c r="P7" s="4"/>
      <c r="Q7" s="3" t="s">
        <v>23</v>
      </c>
      <c r="R7" s="3"/>
      <c r="S7" s="4" t="s">
        <v>16</v>
      </c>
      <c r="T7" s="4"/>
      <c r="U7" s="4"/>
      <c r="V7" s="4"/>
    </row>
    <row r="8" customFormat="false" ht="6" hidden="false" customHeight="true" outlineLevel="0" collapsed="false"/>
    <row r="9" customFormat="false" ht="18" hidden="false" customHeight="true" outlineLevel="0" collapsed="false">
      <c r="A9" s="5" t="s">
        <v>24</v>
      </c>
      <c r="B9" s="6" t="s">
        <v>25</v>
      </c>
      <c r="C9" s="6"/>
      <c r="D9" s="7" t="s">
        <v>26</v>
      </c>
      <c r="E9" s="7"/>
      <c r="F9" s="7"/>
      <c r="G9" s="7"/>
      <c r="H9" s="7"/>
      <c r="I9" s="8" t="s">
        <v>27</v>
      </c>
      <c r="J9" s="8"/>
      <c r="K9" s="8"/>
      <c r="L9" s="8"/>
      <c r="M9" s="7" t="s">
        <v>28</v>
      </c>
      <c r="N9" s="6" t="s">
        <v>29</v>
      </c>
      <c r="O9" s="6"/>
      <c r="P9" s="6"/>
      <c r="Q9" s="7" t="s">
        <v>30</v>
      </c>
      <c r="R9" s="7"/>
      <c r="S9" s="7"/>
      <c r="T9" s="7"/>
      <c r="U9" s="5" t="s">
        <v>31</v>
      </c>
      <c r="V9" s="5"/>
    </row>
    <row r="10" customFormat="false" ht="18" hidden="false" customHeight="true" outlineLevel="0" collapsed="false">
      <c r="A10" s="5"/>
      <c r="B10" s="5"/>
      <c r="C10" s="6"/>
      <c r="D10" s="7"/>
      <c r="E10" s="7"/>
      <c r="F10" s="7"/>
      <c r="G10" s="7"/>
      <c r="H10" s="7"/>
      <c r="I10" s="8"/>
      <c r="J10" s="8"/>
      <c r="K10" s="8"/>
      <c r="L10" s="8"/>
      <c r="M10" s="7"/>
      <c r="N10" s="7"/>
      <c r="O10" s="6"/>
      <c r="P10" s="6"/>
      <c r="Q10" s="7"/>
      <c r="R10" s="7"/>
      <c r="S10" s="7"/>
      <c r="T10" s="7"/>
      <c r="U10" s="5"/>
      <c r="V10" s="5"/>
    </row>
    <row r="11" customFormat="false" ht="36" hidden="false" customHeight="true" outlineLevel="0" collapsed="false">
      <c r="A11" s="5" t="s">
        <v>24</v>
      </c>
      <c r="B11" s="6" t="s">
        <v>32</v>
      </c>
      <c r="C11" s="6" t="s">
        <v>33</v>
      </c>
      <c r="D11" s="7" t="s">
        <v>34</v>
      </c>
      <c r="E11" s="7" t="s">
        <v>35</v>
      </c>
      <c r="F11" s="7" t="s">
        <v>36</v>
      </c>
      <c r="G11" s="7" t="s">
        <v>37</v>
      </c>
      <c r="H11" s="7" t="s">
        <v>38</v>
      </c>
      <c r="I11" s="8" t="s">
        <v>39</v>
      </c>
      <c r="J11" s="8" t="s">
        <v>40</v>
      </c>
      <c r="K11" s="8" t="s">
        <v>41</v>
      </c>
      <c r="L11" s="8" t="s">
        <v>42</v>
      </c>
      <c r="M11" s="7" t="s">
        <v>28</v>
      </c>
      <c r="N11" s="6" t="s">
        <v>43</v>
      </c>
      <c r="O11" s="6" t="s">
        <v>44</v>
      </c>
      <c r="P11" s="6" t="s">
        <v>45</v>
      </c>
      <c r="Q11" s="7" t="s">
        <v>46</v>
      </c>
      <c r="R11" s="7" t="s">
        <v>47</v>
      </c>
      <c r="S11" s="7" t="s">
        <v>48</v>
      </c>
      <c r="T11" s="7" t="s">
        <v>49</v>
      </c>
      <c r="U11" s="5" t="s">
        <v>50</v>
      </c>
      <c r="V11" s="5" t="s">
        <v>51</v>
      </c>
    </row>
    <row r="12" customFormat="false" ht="51.75" hidden="false" customHeight="true" outlineLevel="0" collapsed="false">
      <c r="A12" s="9" t="n">
        <v>1</v>
      </c>
      <c r="B12" s="10" t="s">
        <v>52</v>
      </c>
      <c r="C12" s="10" t="s">
        <v>53</v>
      </c>
      <c r="D12" s="10" t="s">
        <v>54</v>
      </c>
      <c r="E12" s="10" t="s">
        <v>55</v>
      </c>
      <c r="F12" s="10" t="s">
        <v>56</v>
      </c>
      <c r="G12" s="10" t="s">
        <v>57</v>
      </c>
      <c r="H12" s="10" t="s">
        <v>58</v>
      </c>
      <c r="I12" s="11" t="n">
        <v>7</v>
      </c>
      <c r="J12" s="11" t="n">
        <v>4</v>
      </c>
      <c r="K12" s="11" t="n">
        <v>3</v>
      </c>
      <c r="L12" s="12" t="n">
        <f aca="false">I12*J12*K12</f>
        <v>84</v>
      </c>
      <c r="M12" s="13" t="str">
        <f aca="false">IFERROR(IF(L12&gt;=125,"HOCH",IF(L12&gt;=50,"MITTEL","GERING")),"")</f>
        <v>MITTEL</v>
      </c>
      <c r="N12" s="10" t="s">
        <v>59</v>
      </c>
      <c r="O12" s="10" t="s">
        <v>60</v>
      </c>
      <c r="P12" s="10" t="s">
        <v>61</v>
      </c>
      <c r="Q12" s="14" t="n">
        <v>7</v>
      </c>
      <c r="R12" s="14" t="n">
        <v>2</v>
      </c>
      <c r="S12" s="14" t="n">
        <v>2</v>
      </c>
      <c r="T12" s="15" t="n">
        <f aca="false">Q12*R12*S12</f>
        <v>28</v>
      </c>
      <c r="U12" s="16"/>
      <c r="V12" s="17" t="s">
        <v>62</v>
      </c>
    </row>
    <row r="13" customFormat="false" ht="51.75" hidden="false" customHeight="true" outlineLevel="0" collapsed="false">
      <c r="A13" s="9" t="n">
        <v>2</v>
      </c>
      <c r="B13" s="18" t="s">
        <v>52</v>
      </c>
      <c r="C13" s="18" t="s">
        <v>53</v>
      </c>
      <c r="D13" s="18" t="s">
        <v>63</v>
      </c>
      <c r="E13" s="18" t="s">
        <v>64</v>
      </c>
      <c r="F13" s="18" t="s">
        <v>65</v>
      </c>
      <c r="G13" s="18" t="s">
        <v>66</v>
      </c>
      <c r="H13" s="18" t="s">
        <v>67</v>
      </c>
      <c r="I13" s="11" t="n">
        <v>5</v>
      </c>
      <c r="J13" s="11" t="n">
        <v>3</v>
      </c>
      <c r="K13" s="11" t="n">
        <v>4</v>
      </c>
      <c r="L13" s="12" t="n">
        <f aca="false">I13*J13*K13</f>
        <v>60</v>
      </c>
      <c r="M13" s="19" t="str">
        <f aca="false">IFERROR(IF(L13&gt;=125,"HOCH",IF(L13&gt;=50,"MITTEL","GERING")),"")</f>
        <v>MITTEL</v>
      </c>
      <c r="N13" s="18" t="s">
        <v>68</v>
      </c>
      <c r="O13" s="18" t="s">
        <v>69</v>
      </c>
      <c r="P13" s="18" t="s">
        <v>70</v>
      </c>
      <c r="Q13" s="14" t="n">
        <v>5</v>
      </c>
      <c r="R13" s="14" t="n">
        <v>2</v>
      </c>
      <c r="S13" s="14" t="n">
        <v>3</v>
      </c>
      <c r="T13" s="15" t="n">
        <f aca="false">Q13*R13*S13</f>
        <v>30</v>
      </c>
      <c r="U13" s="20"/>
      <c r="V13" s="21" t="s">
        <v>71</v>
      </c>
    </row>
    <row r="14" customFormat="false" ht="51.75" hidden="false" customHeight="true" outlineLevel="0" collapsed="false">
      <c r="A14" s="9" t="n">
        <v>3</v>
      </c>
      <c r="B14" s="10" t="s">
        <v>72</v>
      </c>
      <c r="C14" s="10" t="s">
        <v>73</v>
      </c>
      <c r="D14" s="10" t="s">
        <v>74</v>
      </c>
      <c r="E14" s="10" t="s">
        <v>75</v>
      </c>
      <c r="F14" s="10" t="s">
        <v>76</v>
      </c>
      <c r="G14" s="10" t="s">
        <v>77</v>
      </c>
      <c r="H14" s="10" t="s">
        <v>78</v>
      </c>
      <c r="I14" s="11" t="n">
        <v>8</v>
      </c>
      <c r="J14" s="11" t="n">
        <v>3</v>
      </c>
      <c r="K14" s="11" t="n">
        <v>5</v>
      </c>
      <c r="L14" s="12" t="n">
        <f aca="false">I14*J14*K14</f>
        <v>120</v>
      </c>
      <c r="M14" s="13" t="str">
        <f aca="false">IFERROR(IF(L14&gt;=125,"HOCH",IF(L14&gt;=50,"MITTEL","GERING")),"")</f>
        <v>MITTEL</v>
      </c>
      <c r="N14" s="10" t="s">
        <v>79</v>
      </c>
      <c r="O14" s="10" t="s">
        <v>80</v>
      </c>
      <c r="P14" s="10" t="s">
        <v>81</v>
      </c>
      <c r="Q14" s="14" t="n">
        <v>8</v>
      </c>
      <c r="R14" s="14" t="n">
        <v>2</v>
      </c>
      <c r="S14" s="14" t="n">
        <v>2</v>
      </c>
      <c r="T14" s="15" t="n">
        <f aca="false">Q14*R14*S14</f>
        <v>32</v>
      </c>
      <c r="U14" s="16"/>
      <c r="V14" s="17" t="s">
        <v>82</v>
      </c>
    </row>
    <row r="15" customFormat="false" ht="51.75" hidden="false" customHeight="true" outlineLevel="0" collapsed="false">
      <c r="A15" s="9" t="n">
        <v>4</v>
      </c>
      <c r="B15" s="18" t="s">
        <v>72</v>
      </c>
      <c r="C15" s="18" t="s">
        <v>73</v>
      </c>
      <c r="D15" s="18" t="s">
        <v>83</v>
      </c>
      <c r="E15" s="18" t="s">
        <v>84</v>
      </c>
      <c r="F15" s="18" t="s">
        <v>85</v>
      </c>
      <c r="G15" s="18" t="s">
        <v>86</v>
      </c>
      <c r="H15" s="18" t="s">
        <v>87</v>
      </c>
      <c r="I15" s="11" t="n">
        <v>6</v>
      </c>
      <c r="J15" s="11" t="n">
        <v>5</v>
      </c>
      <c r="K15" s="11" t="n">
        <v>4</v>
      </c>
      <c r="L15" s="12" t="n">
        <f aca="false">I15*J15*K15</f>
        <v>120</v>
      </c>
      <c r="M15" s="19" t="str">
        <f aca="false">IFERROR(IF(L15&gt;=125,"HOCH",IF(L15&gt;=50,"MITTEL","GERING")),"")</f>
        <v>MITTEL</v>
      </c>
      <c r="N15" s="18" t="s">
        <v>88</v>
      </c>
      <c r="O15" s="18" t="s">
        <v>89</v>
      </c>
      <c r="P15" s="18" t="s">
        <v>90</v>
      </c>
      <c r="Q15" s="14" t="n">
        <v>6</v>
      </c>
      <c r="R15" s="14" t="n">
        <v>3</v>
      </c>
      <c r="S15" s="14" t="n">
        <v>2</v>
      </c>
      <c r="T15" s="15" t="n">
        <f aca="false">Q15*R15*S15</f>
        <v>36</v>
      </c>
      <c r="U15" s="20"/>
      <c r="V15" s="21" t="s">
        <v>62</v>
      </c>
    </row>
    <row r="16" customFormat="false" ht="51.75" hidden="false" customHeight="true" outlineLevel="0" collapsed="false">
      <c r="A16" s="9" t="n">
        <v>5</v>
      </c>
      <c r="B16" s="10" t="s">
        <v>91</v>
      </c>
      <c r="C16" s="10" t="s">
        <v>92</v>
      </c>
      <c r="D16" s="10" t="s">
        <v>93</v>
      </c>
      <c r="E16" s="10" t="s">
        <v>94</v>
      </c>
      <c r="F16" s="10" t="s">
        <v>95</v>
      </c>
      <c r="G16" s="10" t="s">
        <v>96</v>
      </c>
      <c r="H16" s="10" t="s">
        <v>97</v>
      </c>
      <c r="I16" s="11" t="n">
        <v>9</v>
      </c>
      <c r="J16" s="11" t="n">
        <v>4</v>
      </c>
      <c r="K16" s="11" t="n">
        <v>2</v>
      </c>
      <c r="L16" s="12" t="n">
        <f aca="false">I16*J16*K16</f>
        <v>72</v>
      </c>
      <c r="M16" s="13" t="str">
        <f aca="false">IFERROR(IF(L16&gt;=125,"HOCH",IF(L16&gt;=50,"MITTEL","GERING")),"")</f>
        <v>MITTEL</v>
      </c>
      <c r="N16" s="10" t="s">
        <v>98</v>
      </c>
      <c r="O16" s="10" t="s">
        <v>99</v>
      </c>
      <c r="P16" s="10" t="s">
        <v>70</v>
      </c>
      <c r="Q16" s="14" t="n">
        <v>9</v>
      </c>
      <c r="R16" s="14" t="n">
        <v>2</v>
      </c>
      <c r="S16" s="14" t="n">
        <v>2</v>
      </c>
      <c r="T16" s="15" t="n">
        <f aca="false">Q16*R16*S16</f>
        <v>36</v>
      </c>
      <c r="U16" s="16"/>
      <c r="V16" s="17" t="s">
        <v>100</v>
      </c>
    </row>
    <row r="17" customFormat="false" ht="51.75" hidden="false" customHeight="true" outlineLevel="0" collapsed="false">
      <c r="A17" s="9" t="n">
        <v>6</v>
      </c>
      <c r="B17" s="18" t="s">
        <v>91</v>
      </c>
      <c r="C17" s="18" t="s">
        <v>92</v>
      </c>
      <c r="D17" s="18" t="s">
        <v>101</v>
      </c>
      <c r="E17" s="18" t="s">
        <v>102</v>
      </c>
      <c r="F17" s="18" t="s">
        <v>103</v>
      </c>
      <c r="G17" s="18" t="s">
        <v>104</v>
      </c>
      <c r="H17" s="18" t="s">
        <v>105</v>
      </c>
      <c r="I17" s="11" t="n">
        <v>6</v>
      </c>
      <c r="J17" s="11" t="n">
        <v>5</v>
      </c>
      <c r="K17" s="11" t="n">
        <v>3</v>
      </c>
      <c r="L17" s="12" t="n">
        <f aca="false">I17*J17*K17</f>
        <v>90</v>
      </c>
      <c r="M17" s="19" t="str">
        <f aca="false">IFERROR(IF(L17&gt;=125,"HOCH",IF(L17&gt;=50,"MITTEL","GERING")),"")</f>
        <v>MITTEL</v>
      </c>
      <c r="N17" s="18" t="s">
        <v>106</v>
      </c>
      <c r="O17" s="18" t="s">
        <v>99</v>
      </c>
      <c r="P17" s="18" t="s">
        <v>107</v>
      </c>
      <c r="Q17" s="14" t="n">
        <v>6</v>
      </c>
      <c r="R17" s="14" t="n">
        <v>3</v>
      </c>
      <c r="S17" s="14" t="n">
        <v>3</v>
      </c>
      <c r="T17" s="15" t="n">
        <f aca="false">Q17*R17*S17</f>
        <v>54</v>
      </c>
      <c r="U17" s="20"/>
      <c r="V17" s="21" t="s">
        <v>62</v>
      </c>
    </row>
    <row r="18" customFormat="false" ht="51.75" hidden="false" customHeight="true" outlineLevel="0" collapsed="false">
      <c r="A18" s="9" t="n">
        <v>7</v>
      </c>
      <c r="B18" s="10" t="s">
        <v>108</v>
      </c>
      <c r="C18" s="10" t="s">
        <v>109</v>
      </c>
      <c r="D18" s="10" t="s">
        <v>110</v>
      </c>
      <c r="E18" s="10" t="s">
        <v>111</v>
      </c>
      <c r="F18" s="10" t="s">
        <v>112</v>
      </c>
      <c r="G18" s="10" t="s">
        <v>113</v>
      </c>
      <c r="H18" s="10" t="s">
        <v>114</v>
      </c>
      <c r="I18" s="11" t="n">
        <v>9</v>
      </c>
      <c r="J18" s="11" t="n">
        <v>3</v>
      </c>
      <c r="K18" s="11" t="n">
        <v>3</v>
      </c>
      <c r="L18" s="12" t="n">
        <f aca="false">I18*J18*K18</f>
        <v>81</v>
      </c>
      <c r="M18" s="13" t="str">
        <f aca="false">IFERROR(IF(L18&gt;=125,"HOCH",IF(L18&gt;=50,"MITTEL","GERING")),"")</f>
        <v>MITTEL</v>
      </c>
      <c r="N18" s="10" t="s">
        <v>115</v>
      </c>
      <c r="O18" s="10" t="s">
        <v>116</v>
      </c>
      <c r="P18" s="10" t="s">
        <v>117</v>
      </c>
      <c r="Q18" s="14" t="n">
        <v>9</v>
      </c>
      <c r="R18" s="14" t="n">
        <v>2</v>
      </c>
      <c r="S18" s="14" t="n">
        <v>1</v>
      </c>
      <c r="T18" s="15" t="n">
        <f aca="false">Q18*R18*S18</f>
        <v>18</v>
      </c>
      <c r="U18" s="16"/>
      <c r="V18" s="17" t="s">
        <v>100</v>
      </c>
    </row>
    <row r="19" customFormat="false" ht="51.75" hidden="false" customHeight="true" outlineLevel="0" collapsed="false">
      <c r="A19" s="9" t="n">
        <v>8</v>
      </c>
      <c r="B19" s="18" t="s">
        <v>108</v>
      </c>
      <c r="C19" s="18" t="s">
        <v>118</v>
      </c>
      <c r="D19" s="18" t="s">
        <v>119</v>
      </c>
      <c r="E19" s="18" t="s">
        <v>120</v>
      </c>
      <c r="F19" s="18" t="s">
        <v>121</v>
      </c>
      <c r="G19" s="18" t="s">
        <v>122</v>
      </c>
      <c r="H19" s="18" t="s">
        <v>123</v>
      </c>
      <c r="I19" s="11" t="n">
        <v>10</v>
      </c>
      <c r="J19" s="11" t="n">
        <v>3</v>
      </c>
      <c r="K19" s="11" t="n">
        <v>2</v>
      </c>
      <c r="L19" s="12" t="n">
        <f aca="false">I19*J19*K19</f>
        <v>60</v>
      </c>
      <c r="M19" s="19" t="str">
        <f aca="false">IFERROR(IF(L19&gt;=125,"HOCH",IF(L19&gt;=50,"MITTEL","GERING")),"")</f>
        <v>MITTEL</v>
      </c>
      <c r="N19" s="18" t="s">
        <v>124</v>
      </c>
      <c r="O19" s="18" t="s">
        <v>116</v>
      </c>
      <c r="P19" s="18" t="s">
        <v>125</v>
      </c>
      <c r="Q19" s="14" t="n">
        <v>10</v>
      </c>
      <c r="R19" s="14" t="n">
        <v>2</v>
      </c>
      <c r="S19" s="14" t="n">
        <v>1</v>
      </c>
      <c r="T19" s="15" t="n">
        <f aca="false">Q19*R19*S19</f>
        <v>20</v>
      </c>
      <c r="U19" s="20"/>
      <c r="V19" s="21" t="s">
        <v>62</v>
      </c>
    </row>
    <row r="20" customFormat="false" ht="51.75" hidden="false" customHeight="true" outlineLevel="0" collapsed="false">
      <c r="A20" s="9" t="n">
        <v>9</v>
      </c>
      <c r="B20" s="10" t="s">
        <v>126</v>
      </c>
      <c r="C20" s="10" t="s">
        <v>127</v>
      </c>
      <c r="D20" s="10" t="s">
        <v>128</v>
      </c>
      <c r="E20" s="10" t="s">
        <v>129</v>
      </c>
      <c r="F20" s="10" t="s">
        <v>130</v>
      </c>
      <c r="G20" s="10" t="s">
        <v>131</v>
      </c>
      <c r="H20" s="10" t="s">
        <v>132</v>
      </c>
      <c r="I20" s="11" t="n">
        <v>8</v>
      </c>
      <c r="J20" s="11" t="n">
        <v>2</v>
      </c>
      <c r="K20" s="11" t="n">
        <v>4</v>
      </c>
      <c r="L20" s="12" t="n">
        <f aca="false">I20*J20*K20</f>
        <v>64</v>
      </c>
      <c r="M20" s="13" t="str">
        <f aca="false">IFERROR(IF(L20&gt;=125,"HOCH",IF(L20&gt;=50,"MITTEL","GERING")),"")</f>
        <v>MITTEL</v>
      </c>
      <c r="N20" s="10" t="s">
        <v>133</v>
      </c>
      <c r="O20" s="10" t="s">
        <v>134</v>
      </c>
      <c r="P20" s="10" t="s">
        <v>135</v>
      </c>
      <c r="Q20" s="14" t="n">
        <v>8</v>
      </c>
      <c r="R20" s="14" t="n">
        <v>2</v>
      </c>
      <c r="S20" s="14" t="n">
        <v>2</v>
      </c>
      <c r="T20" s="15" t="n">
        <f aca="false">Q20*R20*S20</f>
        <v>32</v>
      </c>
      <c r="U20" s="16"/>
      <c r="V20" s="17" t="s">
        <v>71</v>
      </c>
    </row>
    <row r="21" customFormat="false" ht="51.75" hidden="false" customHeight="true" outlineLevel="0" collapsed="false">
      <c r="A21" s="9" t="n">
        <v>10</v>
      </c>
      <c r="B21" s="18" t="s">
        <v>126</v>
      </c>
      <c r="C21" s="18" t="s">
        <v>127</v>
      </c>
      <c r="D21" s="18" t="s">
        <v>136</v>
      </c>
      <c r="E21" s="18" t="s">
        <v>137</v>
      </c>
      <c r="F21" s="18" t="s">
        <v>138</v>
      </c>
      <c r="G21" s="18" t="s">
        <v>139</v>
      </c>
      <c r="H21" s="18" t="s">
        <v>140</v>
      </c>
      <c r="I21" s="11" t="n">
        <v>7</v>
      </c>
      <c r="J21" s="11" t="n">
        <v>3</v>
      </c>
      <c r="K21" s="11" t="n">
        <v>5</v>
      </c>
      <c r="L21" s="12" t="n">
        <f aca="false">I21*J21*K21</f>
        <v>105</v>
      </c>
      <c r="M21" s="19" t="str">
        <f aca="false">IFERROR(IF(L21&gt;=125,"HOCH",IF(L21&gt;=50,"MITTEL","GERING")),"")</f>
        <v>MITTEL</v>
      </c>
      <c r="N21" s="18" t="s">
        <v>141</v>
      </c>
      <c r="O21" s="18" t="s">
        <v>60</v>
      </c>
      <c r="P21" s="18" t="s">
        <v>142</v>
      </c>
      <c r="Q21" s="14" t="n">
        <v>7</v>
      </c>
      <c r="R21" s="14" t="n">
        <v>2</v>
      </c>
      <c r="S21" s="14" t="n">
        <v>2</v>
      </c>
      <c r="T21" s="15" t="n">
        <f aca="false">Q21*R21*S21</f>
        <v>28</v>
      </c>
      <c r="U21" s="20"/>
      <c r="V21" s="21" t="s">
        <v>82</v>
      </c>
    </row>
    <row r="22" customFormat="false" ht="51.75" hidden="false" customHeight="true" outlineLevel="0" collapsed="false">
      <c r="A22" s="9" t="n">
        <v>11</v>
      </c>
      <c r="B22" s="10" t="s">
        <v>143</v>
      </c>
      <c r="C22" s="10" t="s">
        <v>144</v>
      </c>
      <c r="D22" s="10" t="s">
        <v>145</v>
      </c>
      <c r="E22" s="10" t="s">
        <v>146</v>
      </c>
      <c r="F22" s="10" t="s">
        <v>147</v>
      </c>
      <c r="G22" s="10" t="s">
        <v>148</v>
      </c>
      <c r="H22" s="10" t="s">
        <v>149</v>
      </c>
      <c r="I22" s="11" t="n">
        <v>6</v>
      </c>
      <c r="J22" s="11" t="n">
        <v>3</v>
      </c>
      <c r="K22" s="11" t="n">
        <v>4</v>
      </c>
      <c r="L22" s="12" t="n">
        <f aca="false">I22*J22*K22</f>
        <v>72</v>
      </c>
      <c r="M22" s="13" t="str">
        <f aca="false">IFERROR(IF(L22&gt;=125,"HOCH",IF(L22&gt;=50,"MITTEL","GERING")),"")</f>
        <v>MITTEL</v>
      </c>
      <c r="N22" s="10" t="s">
        <v>150</v>
      </c>
      <c r="O22" s="10" t="s">
        <v>151</v>
      </c>
      <c r="P22" s="10" t="s">
        <v>90</v>
      </c>
      <c r="Q22" s="14" t="n">
        <v>6</v>
      </c>
      <c r="R22" s="14" t="n">
        <v>2</v>
      </c>
      <c r="S22" s="14" t="n">
        <v>2</v>
      </c>
      <c r="T22" s="15" t="n">
        <f aca="false">Q22*R22*S22</f>
        <v>24</v>
      </c>
      <c r="U22" s="16"/>
      <c r="V22" s="17" t="s">
        <v>71</v>
      </c>
    </row>
    <row r="23" customFormat="false" ht="51.75" hidden="false" customHeight="true" outlineLevel="0" collapsed="false">
      <c r="A23" s="9" t="n">
        <v>12</v>
      </c>
      <c r="B23" s="18" t="s">
        <v>143</v>
      </c>
      <c r="C23" s="18" t="s">
        <v>152</v>
      </c>
      <c r="D23" s="18" t="s">
        <v>153</v>
      </c>
      <c r="E23" s="18" t="s">
        <v>154</v>
      </c>
      <c r="F23" s="18" t="s">
        <v>155</v>
      </c>
      <c r="G23" s="18" t="s">
        <v>156</v>
      </c>
      <c r="H23" s="18" t="s">
        <v>157</v>
      </c>
      <c r="I23" s="11" t="n">
        <v>8</v>
      </c>
      <c r="J23" s="11" t="n">
        <v>2</v>
      </c>
      <c r="K23" s="11" t="n">
        <v>3</v>
      </c>
      <c r="L23" s="12" t="n">
        <f aca="false">I23*J23*K23</f>
        <v>48</v>
      </c>
      <c r="M23" s="19" t="str">
        <f aca="false">IFERROR(IF(L23&gt;=125,"HOCH",IF(L23&gt;=50,"MITTEL","GERING")),"")</f>
        <v>GERING</v>
      </c>
      <c r="N23" s="18" t="s">
        <v>158</v>
      </c>
      <c r="O23" s="18" t="s">
        <v>151</v>
      </c>
      <c r="P23" s="18" t="s">
        <v>70</v>
      </c>
      <c r="Q23" s="14" t="n">
        <v>8</v>
      </c>
      <c r="R23" s="14" t="n">
        <v>1</v>
      </c>
      <c r="S23" s="14" t="n">
        <v>2</v>
      </c>
      <c r="T23" s="15" t="n">
        <f aca="false">Q23*R23*S23</f>
        <v>16</v>
      </c>
      <c r="U23" s="20"/>
      <c r="V23" s="21" t="s">
        <v>100</v>
      </c>
    </row>
    <row r="24" customFormat="false" ht="7.5" hidden="false" customHeight="true" outlineLevel="0" collapsed="false"/>
    <row r="25" customFormat="false" ht="18" hidden="false" customHeight="true" outlineLevel="0" collapsed="false">
      <c r="A25" s="22" t="s">
        <v>159</v>
      </c>
      <c r="B25" s="22"/>
      <c r="C25" s="22"/>
      <c r="D25" s="22"/>
      <c r="E25" s="22"/>
      <c r="F25" s="22"/>
      <c r="G25" s="22"/>
      <c r="H25" s="22"/>
      <c r="I25" s="22"/>
      <c r="J25" s="22"/>
      <c r="K25" s="22"/>
      <c r="L25" s="22"/>
      <c r="M25" s="22"/>
      <c r="N25" s="22"/>
      <c r="O25" s="22"/>
      <c r="P25" s="22"/>
      <c r="Q25" s="22"/>
      <c r="R25" s="22"/>
      <c r="S25" s="22"/>
      <c r="T25" s="22"/>
      <c r="U25" s="22"/>
      <c r="V25" s="22"/>
    </row>
  </sheetData>
  <mergeCells count="35">
    <mergeCell ref="A2:V2"/>
    <mergeCell ref="A3:V3"/>
    <mergeCell ref="A5:B5"/>
    <mergeCell ref="C5:G5"/>
    <mergeCell ref="H5:I5"/>
    <mergeCell ref="J5:L5"/>
    <mergeCell ref="M5:N5"/>
    <mergeCell ref="O5:P5"/>
    <mergeCell ref="Q5:R5"/>
    <mergeCell ref="S5:V5"/>
    <mergeCell ref="A6:B6"/>
    <mergeCell ref="C6:G6"/>
    <mergeCell ref="H6:I6"/>
    <mergeCell ref="J6:L6"/>
    <mergeCell ref="M6:N6"/>
    <mergeCell ref="O6:P6"/>
    <mergeCell ref="Q6:R6"/>
    <mergeCell ref="S6:V6"/>
    <mergeCell ref="A7:B7"/>
    <mergeCell ref="C7:G7"/>
    <mergeCell ref="H7:I7"/>
    <mergeCell ref="J7:L7"/>
    <mergeCell ref="M7:N7"/>
    <mergeCell ref="O7:P7"/>
    <mergeCell ref="Q7:R7"/>
    <mergeCell ref="S7:V7"/>
    <mergeCell ref="A9:A10"/>
    <mergeCell ref="B9:C10"/>
    <mergeCell ref="D9:H10"/>
    <mergeCell ref="I9:L10"/>
    <mergeCell ref="M9:M10"/>
    <mergeCell ref="N9:P10"/>
    <mergeCell ref="Q9:T10"/>
    <mergeCell ref="U9:V10"/>
    <mergeCell ref="A25:V25"/>
  </mergeCells>
  <conditionalFormatting sqref="L12:L23">
    <cfRule type="cellIs" priority="2" operator="greaterThanOrEqual" aboveAverage="0" equalAverage="0" bottom="0" percent="0" rank="0" text="" dxfId="0">
      <formula>125</formula>
    </cfRule>
    <cfRule type="cellIs" priority="3" operator="between" aboveAverage="0" equalAverage="0" bottom="0" percent="0" rank="0" text="" dxfId="1">
      <formula>50</formula>
      <formula>124</formula>
    </cfRule>
    <cfRule type="cellIs" priority="4" operator="lessThan" aboveAverage="0" equalAverage="0" bottom="0" percent="0" rank="0" text="" dxfId="2">
      <formula>50</formula>
    </cfRule>
  </conditionalFormatting>
  <conditionalFormatting sqref="M12:M23">
    <cfRule type="expression" priority="5" aboveAverage="0" equalAverage="0" bottom="0" percent="0" rank="0" text="" dxfId="3">
      <formula>M12="HOCH"</formula>
    </cfRule>
    <cfRule type="expression" priority="6" aboveAverage="0" equalAverage="0" bottom="0" percent="0" rank="0" text="" dxfId="4">
      <formula>M12="MITTEL"</formula>
    </cfRule>
    <cfRule type="expression" priority="7" aboveAverage="0" equalAverage="0" bottom="0" percent="0" rank="0" text="" dxfId="5">
      <formula>M12="GERING"</formula>
    </cfRule>
  </conditionalFormatting>
  <conditionalFormatting sqref="U12:U23">
    <cfRule type="expression" priority="8" aboveAverage="0" equalAverage="0" bottom="0" percent="0" rank="0" text="" dxfId="5">
      <formula>U12="Abgeschlossen"</formula>
    </cfRule>
    <cfRule type="expression" priority="9" aboveAverage="0" equalAverage="0" bottom="0" percent="0" rank="0" text="" dxfId="6">
      <formula>U12="In Bearbeitung"</formula>
    </cfRule>
    <cfRule type="expression" priority="10" aboveAverage="0" equalAverage="0" bottom="0" percent="0" rank="0" text="" dxfId="3">
      <formula>U12="Offen"</formula>
    </cfRule>
    <cfRule type="expression" priority="11" aboveAverage="0" equalAverage="0" bottom="0" percent="0" rank="0" text="" dxfId="7">
      <formula>U12="Geplant"</formula>
    </cfRule>
  </conditionalFormatting>
  <dataValidations count="7">
    <dataValidation allowBlank="true" errorStyle="stop" operator="between" showDropDown="false" showErrorMessage="false" showInputMessage="false" sqref="I12:I62" type="list">
      <formula1>"1,2,3,4,5,6,7,8,9,10"</formula1>
      <formula2>0</formula2>
    </dataValidation>
    <dataValidation allowBlank="true" errorStyle="stop" operator="between" showDropDown="false" showErrorMessage="false" showInputMessage="false" sqref="J12:J62" type="list">
      <formula1>"1,2,3,4,5,6,7,8,9,10"</formula1>
      <formula2>0</formula2>
    </dataValidation>
    <dataValidation allowBlank="true" errorStyle="stop" operator="between" showDropDown="false" showErrorMessage="false" showInputMessage="false" sqref="K12:K62" type="list">
      <formula1>"1,2,3,4,5,6,7,8,9,10"</formula1>
      <formula2>0</formula2>
    </dataValidation>
    <dataValidation allowBlank="true" errorStyle="stop" operator="between" showDropDown="false" showErrorMessage="false" showInputMessage="false" sqref="Q12:Q62" type="list">
      <formula1>"1,2,3,4,5,6,7,8,9,10"</formula1>
      <formula2>0</formula2>
    </dataValidation>
    <dataValidation allowBlank="true" errorStyle="stop" operator="between" showDropDown="false" showErrorMessage="false" showInputMessage="false" sqref="R12:R62" type="list">
      <formula1>"1,2,3,4,5,6,7,8,9,10"</formula1>
      <formula2>0</formula2>
    </dataValidation>
    <dataValidation allowBlank="true" errorStyle="stop" operator="between" showDropDown="false" showErrorMessage="false" showInputMessage="false" sqref="S12:S62" type="list">
      <formula1>"1,2,3,4,5,6,7,8,9,10"</formula1>
      <formula2>0</formula2>
    </dataValidation>
    <dataValidation allowBlank="true" errorStyle="stop" operator="between" showDropDown="false" showErrorMessage="false" showInputMessage="false" sqref="U12:U62" type="list">
      <formula1>"Offen,Geplant,In Bearbeitung,Abgeschlossen"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980B9"/>
    <pageSetUpPr fitToPage="false"/>
  </sheetPr>
  <dimension ref="A1:I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26"/>
    <col collapsed="false" customWidth="true" hidden="false" outlineLevel="0" max="3" min="3" style="0" width="40"/>
    <col collapsed="false" customWidth="true" hidden="false" outlineLevel="0" max="4" min="4" style="0" width="6"/>
    <col collapsed="false" customWidth="true" hidden="false" outlineLevel="0" max="5" min="5" style="0" width="26"/>
    <col collapsed="false" customWidth="true" hidden="false" outlineLevel="0" max="6" min="6" style="0" width="40"/>
    <col collapsed="false" customWidth="true" hidden="false" outlineLevel="0" max="7" min="7" style="0" width="6"/>
    <col collapsed="false" customWidth="true" hidden="false" outlineLevel="0" max="8" min="8" style="0" width="26"/>
    <col collapsed="false" customWidth="true" hidden="false" outlineLevel="0" max="9" min="9" style="0" width="40"/>
  </cols>
  <sheetData>
    <row r="1" customFormat="false" ht="9.75" hidden="false" customHeight="true" outlineLevel="0" collapsed="false"/>
    <row r="2" customFormat="false" ht="36" hidden="false" customHeight="true" outlineLevel="0" collapsed="false">
      <c r="A2" s="23" t="s">
        <v>160</v>
      </c>
      <c r="B2" s="23"/>
      <c r="C2" s="23"/>
      <c r="D2" s="23"/>
      <c r="E2" s="23"/>
      <c r="F2" s="23"/>
      <c r="G2" s="23"/>
      <c r="H2" s="23"/>
      <c r="I2" s="23"/>
    </row>
    <row r="3" customFormat="false" ht="6" hidden="false" customHeight="true" outlineLevel="0" collapsed="false">
      <c r="A3" s="2"/>
      <c r="B3" s="2"/>
      <c r="C3" s="2"/>
      <c r="D3" s="2"/>
      <c r="E3" s="2"/>
      <c r="F3" s="2"/>
      <c r="G3" s="2"/>
      <c r="H3" s="2"/>
      <c r="I3" s="2"/>
    </row>
    <row r="4" customFormat="false" ht="21.75" hidden="false" customHeight="true" outlineLevel="0" collapsed="false">
      <c r="A4" s="11" t="s">
        <v>161</v>
      </c>
      <c r="B4" s="11" t="s">
        <v>162</v>
      </c>
      <c r="C4" s="11" t="s">
        <v>163</v>
      </c>
      <c r="D4" s="24" t="s">
        <v>161</v>
      </c>
      <c r="E4" s="24" t="s">
        <v>164</v>
      </c>
      <c r="F4" s="24" t="s">
        <v>165</v>
      </c>
      <c r="G4" s="15" t="s">
        <v>161</v>
      </c>
      <c r="H4" s="15" t="s">
        <v>166</v>
      </c>
      <c r="I4" s="15" t="s">
        <v>167</v>
      </c>
    </row>
    <row r="5" customFormat="false" ht="24" hidden="false" customHeight="true" outlineLevel="0" collapsed="false">
      <c r="A5" s="11" t="n">
        <v>1</v>
      </c>
      <c r="B5" s="25" t="s">
        <v>168</v>
      </c>
      <c r="C5" s="26" t="s">
        <v>169</v>
      </c>
      <c r="D5" s="24" t="n">
        <v>1</v>
      </c>
      <c r="E5" s="25" t="s">
        <v>170</v>
      </c>
      <c r="F5" s="26" t="s">
        <v>171</v>
      </c>
      <c r="G5" s="15" t="n">
        <v>1</v>
      </c>
      <c r="H5" s="25" t="s">
        <v>172</v>
      </c>
      <c r="I5" s="26" t="s">
        <v>173</v>
      </c>
    </row>
    <row r="6" customFormat="false" ht="24" hidden="false" customHeight="true" outlineLevel="0" collapsed="false">
      <c r="A6" s="11" t="n">
        <v>2</v>
      </c>
      <c r="B6" s="27" t="s">
        <v>174</v>
      </c>
      <c r="C6" s="28" t="s">
        <v>175</v>
      </c>
      <c r="D6" s="24" t="n">
        <v>2</v>
      </c>
      <c r="E6" s="27" t="s">
        <v>176</v>
      </c>
      <c r="F6" s="28" t="s">
        <v>177</v>
      </c>
      <c r="G6" s="15" t="n">
        <v>2</v>
      </c>
      <c r="H6" s="27" t="s">
        <v>178</v>
      </c>
      <c r="I6" s="28" t="s">
        <v>179</v>
      </c>
    </row>
    <row r="7" customFormat="false" ht="24" hidden="false" customHeight="true" outlineLevel="0" collapsed="false">
      <c r="A7" s="11" t="n">
        <v>3</v>
      </c>
      <c r="B7" s="25" t="s">
        <v>180</v>
      </c>
      <c r="C7" s="26" t="s">
        <v>181</v>
      </c>
      <c r="D7" s="24" t="n">
        <v>3</v>
      </c>
      <c r="E7" s="25" t="s">
        <v>182</v>
      </c>
      <c r="F7" s="26" t="s">
        <v>183</v>
      </c>
      <c r="G7" s="15" t="n">
        <v>3</v>
      </c>
      <c r="H7" s="25" t="s">
        <v>184</v>
      </c>
      <c r="I7" s="26" t="s">
        <v>185</v>
      </c>
    </row>
    <row r="8" customFormat="false" ht="24" hidden="false" customHeight="true" outlineLevel="0" collapsed="false">
      <c r="A8" s="11" t="n">
        <v>4</v>
      </c>
      <c r="B8" s="27" t="s">
        <v>186</v>
      </c>
      <c r="C8" s="28" t="s">
        <v>187</v>
      </c>
      <c r="D8" s="24" t="n">
        <v>4</v>
      </c>
      <c r="E8" s="27" t="s">
        <v>188</v>
      </c>
      <c r="F8" s="28" t="s">
        <v>189</v>
      </c>
      <c r="G8" s="15" t="n">
        <v>4</v>
      </c>
      <c r="H8" s="27" t="s">
        <v>190</v>
      </c>
      <c r="I8" s="28" t="s">
        <v>191</v>
      </c>
    </row>
    <row r="9" customFormat="false" ht="24" hidden="false" customHeight="true" outlineLevel="0" collapsed="false">
      <c r="A9" s="11" t="n">
        <v>5</v>
      </c>
      <c r="B9" s="25" t="s">
        <v>192</v>
      </c>
      <c r="C9" s="26" t="s">
        <v>193</v>
      </c>
      <c r="D9" s="24" t="n">
        <v>5</v>
      </c>
      <c r="E9" s="25" t="s">
        <v>194</v>
      </c>
      <c r="F9" s="26" t="s">
        <v>195</v>
      </c>
      <c r="G9" s="15" t="n">
        <v>5</v>
      </c>
      <c r="H9" s="25" t="s">
        <v>196</v>
      </c>
      <c r="I9" s="26" t="s">
        <v>197</v>
      </c>
    </row>
    <row r="10" customFormat="false" ht="24" hidden="false" customHeight="true" outlineLevel="0" collapsed="false">
      <c r="A10" s="11" t="n">
        <v>6</v>
      </c>
      <c r="B10" s="27" t="s">
        <v>198</v>
      </c>
      <c r="C10" s="28" t="s">
        <v>199</v>
      </c>
      <c r="D10" s="24" t="n">
        <v>6</v>
      </c>
      <c r="E10" s="27" t="s">
        <v>196</v>
      </c>
      <c r="F10" s="28" t="s">
        <v>200</v>
      </c>
      <c r="G10" s="15" t="n">
        <v>6</v>
      </c>
      <c r="H10" s="27" t="s">
        <v>201</v>
      </c>
      <c r="I10" s="28" t="s">
        <v>202</v>
      </c>
    </row>
    <row r="11" customFormat="false" ht="24" hidden="false" customHeight="true" outlineLevel="0" collapsed="false">
      <c r="A11" s="11" t="n">
        <v>7</v>
      </c>
      <c r="B11" s="25" t="s">
        <v>203</v>
      </c>
      <c r="C11" s="26" t="s">
        <v>204</v>
      </c>
      <c r="D11" s="24" t="n">
        <v>7</v>
      </c>
      <c r="E11" s="25" t="s">
        <v>205</v>
      </c>
      <c r="F11" s="26" t="s">
        <v>206</v>
      </c>
      <c r="G11" s="15" t="n">
        <v>7</v>
      </c>
      <c r="H11" s="25" t="s">
        <v>207</v>
      </c>
      <c r="I11" s="26" t="s">
        <v>208</v>
      </c>
    </row>
    <row r="12" customFormat="false" ht="24" hidden="false" customHeight="true" outlineLevel="0" collapsed="false">
      <c r="A12" s="11" t="n">
        <v>8</v>
      </c>
      <c r="B12" s="27" t="s">
        <v>209</v>
      </c>
      <c r="C12" s="28" t="s">
        <v>210</v>
      </c>
      <c r="D12" s="24" t="n">
        <v>8</v>
      </c>
      <c r="E12" s="27" t="s">
        <v>184</v>
      </c>
      <c r="F12" s="28" t="s">
        <v>211</v>
      </c>
      <c r="G12" s="15" t="n">
        <v>8</v>
      </c>
      <c r="H12" s="27" t="s">
        <v>212</v>
      </c>
      <c r="I12" s="28" t="s">
        <v>213</v>
      </c>
    </row>
    <row r="13" customFormat="false" ht="24" hidden="false" customHeight="true" outlineLevel="0" collapsed="false">
      <c r="A13" s="11" t="n">
        <v>9</v>
      </c>
      <c r="B13" s="25" t="s">
        <v>214</v>
      </c>
      <c r="C13" s="26" t="s">
        <v>215</v>
      </c>
      <c r="D13" s="24" t="n">
        <v>9</v>
      </c>
      <c r="E13" s="25" t="s">
        <v>178</v>
      </c>
      <c r="F13" s="26" t="s">
        <v>216</v>
      </c>
      <c r="G13" s="15" t="n">
        <v>9</v>
      </c>
      <c r="H13" s="25" t="s">
        <v>217</v>
      </c>
      <c r="I13" s="26" t="s">
        <v>218</v>
      </c>
    </row>
    <row r="14" customFormat="false" ht="24" hidden="false" customHeight="true" outlineLevel="0" collapsed="false">
      <c r="A14" s="11" t="n">
        <v>10</v>
      </c>
      <c r="B14" s="27" t="s">
        <v>219</v>
      </c>
      <c r="C14" s="28" t="s">
        <v>220</v>
      </c>
      <c r="D14" s="24" t="n">
        <v>10</v>
      </c>
      <c r="E14" s="27" t="s">
        <v>221</v>
      </c>
      <c r="F14" s="28" t="s">
        <v>222</v>
      </c>
      <c r="G14" s="15" t="n">
        <v>10</v>
      </c>
      <c r="H14" s="27" t="s">
        <v>223</v>
      </c>
      <c r="I14" s="28" t="s">
        <v>224</v>
      </c>
    </row>
  </sheetData>
  <mergeCells count="2">
    <mergeCell ref="A2:I2"/>
    <mergeCell ref="A3:I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0392B"/>
    <pageSetUpPr fitToPage="false"/>
  </sheetPr>
  <dimension ref="A1:H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22"/>
    <col collapsed="false" customWidth="true" hidden="false" outlineLevel="0" max="6" min="3" style="0" width="16"/>
    <col collapsed="false" customWidth="true" hidden="false" outlineLevel="0" max="7" min="7" style="0" width="22"/>
    <col collapsed="false" customWidth="true" hidden="false" outlineLevel="0" max="8" min="8" style="0" width="4"/>
  </cols>
  <sheetData>
    <row r="1" customFormat="false" ht="9.75" hidden="false" customHeight="true" outlineLevel="0" collapsed="false"/>
    <row r="2" customFormat="false" ht="37.5" hidden="false" customHeight="true" outlineLevel="0" collapsed="false">
      <c r="A2" s="29" t="s">
        <v>225</v>
      </c>
      <c r="B2" s="29"/>
      <c r="C2" s="29"/>
      <c r="D2" s="29"/>
      <c r="E2" s="29"/>
      <c r="F2" s="29"/>
      <c r="G2" s="29"/>
      <c r="H2" s="29"/>
    </row>
    <row r="3" customFormat="false" ht="6" hidden="false" customHeight="true" outlineLevel="0" collapsed="false">
      <c r="A3" s="2"/>
      <c r="B3" s="2"/>
      <c r="C3" s="2"/>
      <c r="D3" s="2"/>
      <c r="E3" s="2"/>
      <c r="F3" s="2"/>
      <c r="G3" s="2"/>
      <c r="H3" s="2"/>
    </row>
    <row r="4" customFormat="false" ht="7.5" hidden="false" customHeight="true" outlineLevel="0" collapsed="false"/>
    <row r="5" customFormat="false" ht="19.5" hidden="false" customHeight="true" outlineLevel="0" collapsed="false">
      <c r="B5" s="30" t="s">
        <v>226</v>
      </c>
      <c r="C5" s="31" t="n">
        <f aca="false">COUNTA('FMEA Analyse'!A12:A62)</f>
        <v>13</v>
      </c>
      <c r="D5" s="32" t="s">
        <v>227</v>
      </c>
      <c r="E5" s="33" t="n">
        <f aca="false">COUNTIF('FMEA Analyse'!M12:M62,"HOCH")</f>
        <v>0</v>
      </c>
    </row>
    <row r="6" customFormat="false" ht="36" hidden="false" customHeight="true" outlineLevel="0" collapsed="false">
      <c r="B6" s="30"/>
      <c r="C6" s="30"/>
      <c r="D6" s="30"/>
      <c r="E6" s="30"/>
    </row>
    <row r="7" customFormat="false" ht="19.5" hidden="false" customHeight="true" outlineLevel="0" collapsed="false">
      <c r="B7" s="30"/>
      <c r="C7" s="30"/>
      <c r="D7" s="30"/>
      <c r="E7" s="30"/>
    </row>
    <row r="8" customFormat="false" ht="9.75" hidden="false" customHeight="true" outlineLevel="0" collapsed="false"/>
    <row r="9" customFormat="false" ht="19.5" hidden="false" customHeight="true" outlineLevel="0" collapsed="false">
      <c r="B9" s="34" t="s">
        <v>228</v>
      </c>
      <c r="C9" s="35" t="n">
        <f aca="false">COUNTIF('FMEA Analyse'!M12:M62,"MITTEL")</f>
        <v>11</v>
      </c>
      <c r="D9" s="36" t="s">
        <v>229</v>
      </c>
      <c r="E9" s="37" t="n">
        <f aca="false">COUNTIF('FMEA Analyse'!M12:M62,"GERING")</f>
        <v>1</v>
      </c>
    </row>
    <row r="10" customFormat="false" ht="36" hidden="false" customHeight="true" outlineLevel="0" collapsed="false">
      <c r="B10" s="34"/>
      <c r="C10" s="34"/>
      <c r="D10" s="34"/>
      <c r="E10" s="34"/>
    </row>
    <row r="11" customFormat="false" ht="19.5" hidden="false" customHeight="true" outlineLevel="0" collapsed="false">
      <c r="B11" s="34"/>
      <c r="C11" s="34"/>
      <c r="D11" s="34"/>
      <c r="E11" s="34"/>
    </row>
    <row r="12" customFormat="false" ht="15.75" hidden="false" customHeight="true" outlineLevel="0" collapsed="false"/>
    <row r="13" customFormat="false" ht="24" hidden="false" customHeight="true" outlineLevel="0" collapsed="false">
      <c r="B13" s="38" t="s">
        <v>230</v>
      </c>
      <c r="C13" s="38"/>
      <c r="D13" s="38"/>
      <c r="E13" s="38"/>
    </row>
    <row r="14" customFormat="false" ht="21.75" hidden="false" customHeight="true" outlineLevel="0" collapsed="false">
      <c r="B14" s="39" t="s">
        <v>71</v>
      </c>
      <c r="C14" s="39"/>
      <c r="D14" s="40" t="n">
        <f aca="false">COUNTIF('FMEA Analyse'!U12:U62,"Offen")</f>
        <v>0</v>
      </c>
      <c r="E14" s="40"/>
    </row>
    <row r="15" customFormat="false" ht="21.75" hidden="false" customHeight="true" outlineLevel="0" collapsed="false">
      <c r="B15" s="41" t="s">
        <v>82</v>
      </c>
      <c r="C15" s="41"/>
      <c r="D15" s="42" t="n">
        <f aca="false">COUNTIF('FMEA Analyse'!U12:U62,"Geplant")</f>
        <v>0</v>
      </c>
      <c r="E15" s="42"/>
    </row>
    <row r="16" customFormat="false" ht="21.75" hidden="false" customHeight="true" outlineLevel="0" collapsed="false">
      <c r="B16" s="43" t="s">
        <v>62</v>
      </c>
      <c r="C16" s="43"/>
      <c r="D16" s="44" t="n">
        <f aca="false">COUNTIF('FMEA Analyse'!U12:U62,"In Bearbeitung")</f>
        <v>0</v>
      </c>
      <c r="E16" s="44"/>
    </row>
    <row r="17" customFormat="false" ht="21.75" hidden="false" customHeight="true" outlineLevel="0" collapsed="false">
      <c r="B17" s="45" t="s">
        <v>100</v>
      </c>
      <c r="C17" s="45"/>
      <c r="D17" s="46" t="n">
        <f aca="false">COUNTIF('FMEA Analyse'!U12:U62,"Abgeschlossen")</f>
        <v>0</v>
      </c>
      <c r="E17" s="46"/>
    </row>
    <row r="19" customFormat="false" ht="15.75" hidden="false" customHeight="true" outlineLevel="0" collapsed="false"/>
    <row r="20" customFormat="false" ht="21.75" hidden="false" customHeight="true" outlineLevel="0" collapsed="false">
      <c r="B20" s="47" t="s">
        <v>231</v>
      </c>
      <c r="C20" s="47"/>
      <c r="D20" s="47"/>
      <c r="E20" s="47"/>
      <c r="F20" s="47"/>
      <c r="G20" s="47"/>
      <c r="H20" s="47"/>
    </row>
    <row r="21" customFormat="false" ht="21.75" hidden="false" customHeight="true" outlineLevel="0" collapsed="false">
      <c r="B21" s="48" t="s">
        <v>32</v>
      </c>
      <c r="C21" s="48" t="s">
        <v>232</v>
      </c>
      <c r="D21" s="48" t="s">
        <v>233</v>
      </c>
      <c r="E21" s="48" t="s">
        <v>28</v>
      </c>
      <c r="F21" s="48" t="s">
        <v>234</v>
      </c>
      <c r="G21" s="48" t="s">
        <v>44</v>
      </c>
      <c r="H21" s="48" t="s">
        <v>50</v>
      </c>
    </row>
    <row r="22" customFormat="false" ht="21.75" hidden="false" customHeight="true" outlineLevel="0" collapsed="false">
      <c r="B22" s="49" t="str">
        <f aca="false">'FMEA Analyse'!B16</f>
        <v>Fertigung / Bearbeitung</v>
      </c>
      <c r="C22" s="10" t="str">
        <f aca="false">'FMEA Analyse'!D16</f>
        <v>Maßabweichung außerhalb Toleranz</v>
      </c>
      <c r="D22" s="10" t="n">
        <f aca="false">'FMEA Analyse'!L16</f>
        <v>72</v>
      </c>
      <c r="E22" s="10" t="str">
        <f aca="false">'FMEA Analyse'!M16</f>
        <v>MITTEL</v>
      </c>
      <c r="F22" s="10" t="str">
        <f aca="false">'FMEA Analyse'!N16</f>
        <v>Automatische Standmengenmeldung mit Werkzeugwechselauftrag einrichten</v>
      </c>
      <c r="G22" s="10" t="str">
        <f aca="false">'FMEA Analyse'!O16</f>
        <v>Fertigungsleitung</v>
      </c>
      <c r="H22" s="10" t="n">
        <f aca="false">'FMEA Analyse'!U16</f>
        <v>0</v>
      </c>
    </row>
    <row r="23" customFormat="false" ht="21.75" hidden="false" customHeight="true" outlineLevel="0" collapsed="false">
      <c r="B23" s="50" t="str">
        <f aca="false">'FMEA Analyse'!B17</f>
        <v>Fertigung / Bearbeitung</v>
      </c>
      <c r="C23" s="18" t="str">
        <f aca="false">'FMEA Analyse'!D17</f>
        <v>Oberflächenfehler (Kratzer, Riefen)</v>
      </c>
      <c r="D23" s="18" t="n">
        <f aca="false">'FMEA Analyse'!L17</f>
        <v>90</v>
      </c>
      <c r="E23" s="18" t="str">
        <f aca="false">'FMEA Analyse'!M17</f>
        <v>MITTEL</v>
      </c>
      <c r="F23" s="18" t="str">
        <f aca="false">'FMEA Analyse'!N17</f>
        <v>Schutzvorrichtungen an Transportbehältern nachrüsten</v>
      </c>
      <c r="G23" s="18" t="str">
        <f aca="false">'FMEA Analyse'!O17</f>
        <v>Fertigungsleitung</v>
      </c>
      <c r="H23" s="18" t="n">
        <f aca="false">'FMEA Analyse'!U17</f>
        <v>0</v>
      </c>
    </row>
    <row r="24" customFormat="false" ht="21.75" hidden="false" customHeight="true" outlineLevel="0" collapsed="false">
      <c r="B24" s="49" t="str">
        <f aca="false">'FMEA Analyse'!B19</f>
        <v>Montage</v>
      </c>
      <c r="C24" s="10" t="str">
        <f aca="false">'FMEA Analyse'!D19</f>
        <v>Anzugsmoment nicht erreicht (Unterdrehmoment)</v>
      </c>
      <c r="D24" s="10" t="n">
        <f aca="false">'FMEA Analyse'!L19</f>
        <v>60</v>
      </c>
      <c r="E24" s="10" t="str">
        <f aca="false">'FMEA Analyse'!M19</f>
        <v>MITTEL</v>
      </c>
      <c r="F24" s="10" t="str">
        <f aca="false">'FMEA Analyse'!N19</f>
        <v>Einführung elektronischer Schrauber mit automatischer Protokollierung</v>
      </c>
      <c r="G24" s="10" t="str">
        <f aca="false">'FMEA Analyse'!O19</f>
        <v>Produktionstechnik</v>
      </c>
      <c r="H24" s="10" t="n">
        <f aca="false">'FMEA Analyse'!U19</f>
        <v>0</v>
      </c>
    </row>
    <row r="25" customFormat="false" ht="21.75" hidden="false" customHeight="true" outlineLevel="0" collapsed="false">
      <c r="B25" s="50" t="str">
        <f aca="false">'FMEA Analyse'!B21</f>
        <v>Endprüfung</v>
      </c>
      <c r="C25" s="18" t="str">
        <f aca="false">'FMEA Analyse'!D21</f>
        <v>Prüfplan nicht aktuell (neue Kundenforderung nicht berücksichtigt)</v>
      </c>
      <c r="D25" s="18" t="n">
        <f aca="false">'FMEA Analyse'!L21</f>
        <v>105</v>
      </c>
      <c r="E25" s="18" t="str">
        <f aca="false">'FMEA Analyse'!M21</f>
        <v>MITTEL</v>
      </c>
      <c r="F25" s="18" t="str">
        <f aca="false">'FMEA Analyse'!N21</f>
        <v>Änderungsworkflow im QM-System digitalisieren; Benachrichtigung an QS automatisieren</v>
      </c>
      <c r="G25" s="18" t="str">
        <f aca="false">'FMEA Analyse'!O21</f>
        <v>Qualitätsmanagement</v>
      </c>
      <c r="H25" s="18" t="n">
        <f aca="false">'FMEA Analyse'!U21</f>
        <v>0</v>
      </c>
    </row>
    <row r="26" customFormat="false" ht="21.75" hidden="false" customHeight="true" outlineLevel="0" collapsed="false">
      <c r="B26" s="49" t="str">
        <f aca="false">'FMEA Analyse'!B23</f>
        <v>Verpackung &amp; Versand</v>
      </c>
      <c r="C26" s="10" t="str">
        <f aca="false">'FMEA Analyse'!D23</f>
        <v>Falsche Menge oder falscher Kunde beliefert</v>
      </c>
      <c r="D26" s="10" t="n">
        <f aca="false">'FMEA Analyse'!L23</f>
        <v>48</v>
      </c>
      <c r="E26" s="10" t="str">
        <f aca="false">'FMEA Analyse'!M23</f>
        <v>GERING</v>
      </c>
      <c r="F26" s="10" t="str">
        <f aca="false">'FMEA Analyse'!N23</f>
        <v>Barcode-Scanning bei Kommissionierung und Verladung einführen</v>
      </c>
      <c r="G26" s="10" t="str">
        <f aca="false">'FMEA Analyse'!O23</f>
        <v>Logistik</v>
      </c>
      <c r="H26" s="10" t="n">
        <f aca="false">'FMEA Analyse'!U23</f>
        <v>0</v>
      </c>
    </row>
    <row r="28" customFormat="false" ht="9.75" hidden="false" customHeight="true" outlineLevel="0" collapsed="false"/>
    <row r="29" customFormat="false" ht="21.75" hidden="false" customHeight="true" outlineLevel="0" collapsed="false">
      <c r="B29" s="22" t="s">
        <v>235</v>
      </c>
      <c r="C29" s="22"/>
      <c r="D29" s="22"/>
      <c r="E29" s="22"/>
      <c r="F29" s="22"/>
      <c r="G29" s="22"/>
      <c r="H29" s="22"/>
    </row>
  </sheetData>
  <mergeCells count="21">
    <mergeCell ref="A2:H2"/>
    <mergeCell ref="A3:H3"/>
    <mergeCell ref="B5:B7"/>
    <mergeCell ref="C5:C7"/>
    <mergeCell ref="D5:D7"/>
    <mergeCell ref="E5:E7"/>
    <mergeCell ref="B9:B11"/>
    <mergeCell ref="C9:C11"/>
    <mergeCell ref="D9:D11"/>
    <mergeCell ref="E9:E11"/>
    <mergeCell ref="B13:E13"/>
    <mergeCell ref="B14:C14"/>
    <mergeCell ref="D14:E14"/>
    <mergeCell ref="B15:C15"/>
    <mergeCell ref="D15:E15"/>
    <mergeCell ref="B16:C16"/>
    <mergeCell ref="D16:E16"/>
    <mergeCell ref="B17:C17"/>
    <mergeCell ref="D17:E17"/>
    <mergeCell ref="B20:H20"/>
    <mergeCell ref="B29:H2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7AE60"/>
    <pageSetUpPr fitToPage="false"/>
  </sheetPr>
  <dimension ref="A1:E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6"/>
    <col collapsed="false" customWidth="true" hidden="false" outlineLevel="0" max="3" min="3" style="0" width="30"/>
    <col collapsed="false" customWidth="true" hidden="false" outlineLevel="0" max="4" min="4" style="0" width="60"/>
    <col collapsed="false" customWidth="true" hidden="false" outlineLevel="0" max="5" min="5" style="0" width="4"/>
  </cols>
  <sheetData>
    <row r="1" customFormat="false" ht="9.75" hidden="false" customHeight="true" outlineLevel="0" collapsed="false"/>
    <row r="2" customFormat="false" ht="37.5" hidden="false" customHeight="true" outlineLevel="0" collapsed="false">
      <c r="A2" s="29" t="s">
        <v>236</v>
      </c>
      <c r="B2" s="29"/>
      <c r="C2" s="29"/>
      <c r="D2" s="29"/>
      <c r="E2" s="29"/>
    </row>
    <row r="3" customFormat="false" ht="6" hidden="false" customHeight="true" outlineLevel="0" collapsed="false">
      <c r="A3" s="2"/>
      <c r="B3" s="2"/>
      <c r="C3" s="2"/>
      <c r="D3" s="2"/>
      <c r="E3" s="2"/>
    </row>
    <row r="6" customFormat="false" ht="21.75" hidden="false" customHeight="true" outlineLevel="0" collapsed="false">
      <c r="B6" s="51" t="s">
        <v>237</v>
      </c>
      <c r="C6" s="51"/>
      <c r="D6" s="51"/>
    </row>
    <row r="7" customFormat="false" ht="48" hidden="false" customHeight="true" outlineLevel="0" collapsed="false">
      <c r="C7" s="52" t="s">
        <v>238</v>
      </c>
      <c r="D7" s="53" t="s">
        <v>239</v>
      </c>
    </row>
    <row r="8" customFormat="false" ht="48" hidden="false" customHeight="true" outlineLevel="0" collapsed="false">
      <c r="C8" s="52" t="s">
        <v>240</v>
      </c>
      <c r="D8" s="54" t="s">
        <v>241</v>
      </c>
    </row>
    <row r="9" customFormat="false" ht="21.75" hidden="false" customHeight="true" outlineLevel="0" collapsed="false">
      <c r="B9" s="41" t="s">
        <v>242</v>
      </c>
      <c r="C9" s="41"/>
      <c r="D9" s="41"/>
    </row>
    <row r="10" customFormat="false" ht="48" hidden="false" customHeight="true" outlineLevel="0" collapsed="false">
      <c r="C10" s="52" t="s">
        <v>243</v>
      </c>
      <c r="D10" s="54" t="s">
        <v>244</v>
      </c>
    </row>
    <row r="11" customFormat="false" ht="48" hidden="false" customHeight="true" outlineLevel="0" collapsed="false">
      <c r="C11" s="52" t="s">
        <v>245</v>
      </c>
      <c r="D11" s="53" t="s">
        <v>246</v>
      </c>
    </row>
    <row r="12" customFormat="false" ht="48" hidden="false" customHeight="true" outlineLevel="0" collapsed="false">
      <c r="C12" s="52" t="s">
        <v>247</v>
      </c>
      <c r="D12" s="54" t="s">
        <v>248</v>
      </c>
    </row>
    <row r="13" customFormat="false" ht="48" hidden="false" customHeight="true" outlineLevel="0" collapsed="false">
      <c r="C13" s="52" t="s">
        <v>249</v>
      </c>
      <c r="D13" s="53" t="s">
        <v>250</v>
      </c>
    </row>
    <row r="14" customFormat="false" ht="48" hidden="false" customHeight="true" outlineLevel="0" collapsed="false">
      <c r="C14" s="52" t="s">
        <v>251</v>
      </c>
      <c r="D14" s="54" t="s">
        <v>252</v>
      </c>
    </row>
    <row r="15" customFormat="false" ht="48" hidden="false" customHeight="true" outlineLevel="0" collapsed="false">
      <c r="C15" s="52" t="s">
        <v>253</v>
      </c>
      <c r="D15" s="53" t="s">
        <v>254</v>
      </c>
    </row>
    <row r="16" customFormat="false" ht="48" hidden="false" customHeight="true" outlineLevel="0" collapsed="false">
      <c r="C16" s="52" t="s">
        <v>255</v>
      </c>
      <c r="D16" s="54" t="s">
        <v>256</v>
      </c>
    </row>
    <row r="17" customFormat="false" ht="21.75" hidden="false" customHeight="true" outlineLevel="0" collapsed="false">
      <c r="B17" s="55" t="s">
        <v>257</v>
      </c>
      <c r="C17" s="55"/>
      <c r="D17" s="55"/>
    </row>
    <row r="18" customFormat="false" ht="48" hidden="false" customHeight="true" outlineLevel="0" collapsed="false">
      <c r="C18" s="52" t="s">
        <v>258</v>
      </c>
      <c r="D18" s="54" t="s">
        <v>259</v>
      </c>
    </row>
    <row r="19" customFormat="false" ht="48" hidden="false" customHeight="true" outlineLevel="0" collapsed="false">
      <c r="C19" s="52" t="s">
        <v>28</v>
      </c>
      <c r="D19" s="53" t="s">
        <v>260</v>
      </c>
    </row>
    <row r="20" customFormat="false" ht="48" hidden="false" customHeight="true" outlineLevel="0" collapsed="false">
      <c r="C20" s="52" t="s">
        <v>261</v>
      </c>
      <c r="D20" s="54" t="s">
        <v>262</v>
      </c>
    </row>
    <row r="21" customFormat="false" ht="48" hidden="false" customHeight="true" outlineLevel="0" collapsed="false">
      <c r="C21" s="52" t="s">
        <v>263</v>
      </c>
      <c r="D21" s="53" t="s">
        <v>264</v>
      </c>
    </row>
    <row r="22" customFormat="false" ht="21.75" hidden="false" customHeight="true" outlineLevel="0" collapsed="false">
      <c r="B22" s="51" t="s">
        <v>265</v>
      </c>
      <c r="C22" s="51"/>
      <c r="D22" s="51"/>
    </row>
    <row r="23" customFormat="false" ht="48" hidden="false" customHeight="true" outlineLevel="0" collapsed="false">
      <c r="C23" s="52" t="s">
        <v>266</v>
      </c>
      <c r="D23" s="53" t="s">
        <v>267</v>
      </c>
    </row>
    <row r="24" customFormat="false" ht="48" hidden="false" customHeight="true" outlineLevel="0" collapsed="false">
      <c r="C24" s="52" t="s">
        <v>268</v>
      </c>
      <c r="D24" s="54" t="s">
        <v>269</v>
      </c>
    </row>
    <row r="25" customFormat="false" ht="48" hidden="false" customHeight="true" outlineLevel="0" collapsed="false">
      <c r="C25" s="52" t="s">
        <v>270</v>
      </c>
      <c r="D25" s="53" t="s">
        <v>271</v>
      </c>
    </row>
  </sheetData>
  <mergeCells count="6">
    <mergeCell ref="A2:E2"/>
    <mergeCell ref="A3:E3"/>
    <mergeCell ref="B6:D6"/>
    <mergeCell ref="B9:D9"/>
    <mergeCell ref="B17:D17"/>
    <mergeCell ref="B22:D2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2026-09-09T10:24:32Z</dcterms:created>
  <dc:creator>openpyxl</dc:creator>
  <dc:description/>
  <dc:language>en-US</dc:language>
  <cp:lastModifiedBy/>
  <dcterms:modified xsi:type="dcterms:W3CDTF">2026-09-09T10:24:32Z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