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sergi\Documents\SEO\SEO\AA_Webs\Excel Vorlage\Generador\"/>
    </mc:Choice>
  </mc:AlternateContent>
  <xr:revisionPtr revIDLastSave="0" documentId="13_ncr:1_{0C5F25C9-885F-4701-B03F-EC577099AA1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efährdungsbeurteilung" sheetId="1" r:id="rId1"/>
    <sheet name="Bewertung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W42" i="1" l="1"/>
  <c r="X42" i="1" s="1"/>
  <c r="K42" i="1"/>
  <c r="L42" i="1" s="1"/>
  <c r="W41" i="1"/>
  <c r="X41" i="1" s="1"/>
  <c r="K41" i="1"/>
  <c r="L41" i="1" s="1"/>
  <c r="W40" i="1"/>
  <c r="X40" i="1" s="1"/>
  <c r="K40" i="1"/>
  <c r="L40" i="1" s="1"/>
  <c r="W39" i="1"/>
  <c r="X39" i="1" s="1"/>
  <c r="K39" i="1"/>
  <c r="L39" i="1" s="1"/>
  <c r="W38" i="1"/>
  <c r="X38" i="1" s="1"/>
  <c r="K38" i="1"/>
  <c r="L38" i="1" s="1"/>
  <c r="W37" i="1"/>
  <c r="X37" i="1" s="1"/>
  <c r="K37" i="1"/>
  <c r="L37" i="1" s="1"/>
  <c r="W36" i="1"/>
  <c r="X36" i="1" s="1"/>
  <c r="K36" i="1"/>
  <c r="L36" i="1" s="1"/>
  <c r="W35" i="1"/>
  <c r="X35" i="1" s="1"/>
  <c r="K35" i="1"/>
  <c r="L35" i="1" s="1"/>
  <c r="X34" i="1"/>
  <c r="W34" i="1"/>
  <c r="K34" i="1"/>
  <c r="L34" i="1" s="1"/>
  <c r="W33" i="1"/>
  <c r="X33" i="1" s="1"/>
  <c r="K33" i="1"/>
  <c r="L33" i="1" s="1"/>
  <c r="W32" i="1"/>
  <c r="X32" i="1" s="1"/>
  <c r="K32" i="1"/>
  <c r="L32" i="1" s="1"/>
  <c r="W31" i="1"/>
  <c r="X31" i="1" s="1"/>
  <c r="K31" i="1"/>
  <c r="L31" i="1" s="1"/>
  <c r="W30" i="1"/>
  <c r="X30" i="1" s="1"/>
  <c r="K30" i="1"/>
  <c r="L30" i="1" s="1"/>
  <c r="W29" i="1"/>
  <c r="X29" i="1" s="1"/>
  <c r="K29" i="1"/>
  <c r="L29" i="1" s="1"/>
  <c r="W28" i="1"/>
  <c r="X28" i="1" s="1"/>
  <c r="K28" i="1"/>
  <c r="L28" i="1" s="1"/>
  <c r="W27" i="1"/>
  <c r="X27" i="1" s="1"/>
  <c r="K27" i="1"/>
  <c r="L27" i="1" s="1"/>
  <c r="W26" i="1"/>
  <c r="X26" i="1" s="1"/>
  <c r="K26" i="1"/>
  <c r="L26" i="1" s="1"/>
  <c r="W25" i="1"/>
  <c r="X25" i="1" s="1"/>
  <c r="L25" i="1"/>
  <c r="K25" i="1"/>
  <c r="W24" i="1"/>
  <c r="X24" i="1" s="1"/>
  <c r="K24" i="1"/>
  <c r="L24" i="1" s="1"/>
  <c r="W23" i="1"/>
  <c r="X23" i="1" s="1"/>
  <c r="K23" i="1"/>
  <c r="L23" i="1" s="1"/>
  <c r="W22" i="1"/>
  <c r="X22" i="1" s="1"/>
  <c r="K22" i="1"/>
  <c r="L22" i="1" s="1"/>
  <c r="W21" i="1"/>
  <c r="X21" i="1" s="1"/>
  <c r="K21" i="1"/>
  <c r="L21" i="1" s="1"/>
  <c r="W20" i="1"/>
  <c r="X20" i="1" s="1"/>
  <c r="K20" i="1"/>
  <c r="L20" i="1" s="1"/>
  <c r="W19" i="1"/>
  <c r="X19" i="1" s="1"/>
  <c r="K19" i="1"/>
  <c r="L19" i="1" s="1"/>
  <c r="W18" i="1"/>
  <c r="X18" i="1" s="1"/>
  <c r="K18" i="1"/>
  <c r="L18" i="1" s="1"/>
  <c r="W17" i="1"/>
  <c r="X17" i="1" s="1"/>
  <c r="K17" i="1"/>
  <c r="L17" i="1" s="1"/>
  <c r="W16" i="1"/>
  <c r="X16" i="1" s="1"/>
  <c r="K16" i="1"/>
  <c r="L16" i="1" s="1"/>
  <c r="W15" i="1"/>
  <c r="X15" i="1" s="1"/>
  <c r="K15" i="1"/>
  <c r="L15" i="1" s="1"/>
  <c r="X14" i="1"/>
  <c r="W14" i="1"/>
  <c r="K14" i="1"/>
  <c r="L14" i="1" s="1"/>
  <c r="W13" i="1"/>
  <c r="X13" i="1" s="1"/>
  <c r="K13" i="1"/>
  <c r="L13" i="1" s="1"/>
  <c r="U8" i="1"/>
  <c r="K8" i="1"/>
  <c r="F8" i="1"/>
  <c r="A8" i="1"/>
  <c r="J26" i="2" l="1"/>
  <c r="J25" i="2"/>
  <c r="J24" i="2"/>
  <c r="J23" i="2"/>
  <c r="P8" i="1"/>
</calcChain>
</file>

<file path=xl/sharedStrings.xml><?xml version="1.0" encoding="utf-8"?>
<sst xmlns="http://schemas.openxmlformats.org/spreadsheetml/2006/main" count="271" uniqueCount="217">
  <si>
    <t>GEFÄHRDUNGSBEURTEILUNG</t>
  </si>
  <si>
    <t>Strukturierte Ermittlung, Bewertung, Maßnahmenplanung und Wirksamkeitskontrolle · Vorlage 2026</t>
  </si>
  <si>
    <t>Unternehmen / Bereich</t>
  </si>
  <si>
    <t>Musterbetrieb / Allgemeiner Betriebsbereich</t>
  </si>
  <si>
    <t>Dokument-Nr.</t>
  </si>
  <si>
    <t>GBU-2026-001</t>
  </si>
  <si>
    <t>Version</t>
  </si>
  <si>
    <t>1.0</t>
  </si>
  <si>
    <t>Erstellt am</t>
  </si>
  <si>
    <t>Geplanter Review</t>
  </si>
  <si>
    <t>Erstellt von</t>
  </si>
  <si>
    <t>Arbeitsschutzkoordination</t>
  </si>
  <si>
    <t>Arbeitsbereich</t>
  </si>
  <si>
    <t>Allgemeiner Betriebsbereich</t>
  </si>
  <si>
    <t>Tätigkeit / Prozess</t>
  </si>
  <si>
    <t>Wiederkehrende betriebliche Tätigkeiten</t>
  </si>
  <si>
    <t>Standort</t>
  </si>
  <si>
    <t>Beispielstandort</t>
  </si>
  <si>
    <t>Freigabe durch</t>
  </si>
  <si>
    <t>Betriebsleitung</t>
  </si>
  <si>
    <t>KURZÜBERBLICK</t>
  </si>
  <si>
    <t>Erfasste Gefährdungen</t>
  </si>
  <si>
    <t>Offene Maßnahmen</t>
  </si>
  <si>
    <t>Überfällige Maßnahmen</t>
  </si>
  <si>
    <t>Hohe / kritische Risiken</t>
  </si>
  <si>
    <t>Wirksamkeit geprüft</t>
  </si>
  <si>
    <t>Hinweis: Die Risikomatrix dient als orientierende Priorisierung. Fachliche Anforderungen, Messwerte und spezifische Vorschriften müssen je nach Tätigkeit und Gefährdungsart zusätzlich berücksichtigt werden.</t>
  </si>
  <si>
    <t>Nr.</t>
  </si>
  <si>
    <t>Tätigkeit / Arbeitssituation</t>
  </si>
  <si>
    <t>Gefährdungskategorie</t>
  </si>
  <si>
    <t>Gefährdung / Ursache</t>
  </si>
  <si>
    <t>Mögliche Folgen</t>
  </si>
  <si>
    <t>Betroffene Personen</t>
  </si>
  <si>
    <t>Bestehende Schutzmaßnahmen</t>
  </si>
  <si>
    <t>Wahrsch. 1–5</t>
  </si>
  <si>
    <t>Schwere 1–5</t>
  </si>
  <si>
    <t>Risiko</t>
  </si>
  <si>
    <t>Risikostufe</t>
  </si>
  <si>
    <t>Zusätzliche Maßnahme</t>
  </si>
  <si>
    <t>STOP</t>
  </si>
  <si>
    <t>Verantwortlich</t>
  </si>
  <si>
    <t>Frist</t>
  </si>
  <si>
    <t>Status</t>
  </si>
  <si>
    <t>Schutzziel / Prüfkriterium</t>
  </si>
  <si>
    <t>Wirksamkeit geprüft am</t>
  </si>
  <si>
    <t>Ergebnis</t>
  </si>
  <si>
    <t>Rest-W 1–5</t>
  </si>
  <si>
    <t>Rest-S 1–5</t>
  </si>
  <si>
    <t>Restrisiko</t>
  </si>
  <si>
    <t>Restrisikostufe</t>
  </si>
  <si>
    <t>Review / Anmerkung</t>
  </si>
  <si>
    <t>G-001</t>
  </si>
  <si>
    <t>Verkehrswege</t>
  </si>
  <si>
    <t>Allgemeine Bewegung im Betrieb</t>
  </si>
  <si>
    <t>Arbeitsumgebung</t>
  </si>
  <si>
    <t>Rutsch- oder Stolperstellen durch abgestellte Gegenstände oder lose Kabel</t>
  </si>
  <si>
    <t>Sturz, Prellungen, Verstauchungen</t>
  </si>
  <si>
    <t>Beschäftigte, Besucher</t>
  </si>
  <si>
    <t>Verkehrswege gekennzeichnet; Grundordnung festgelegt</t>
  </si>
  <si>
    <t>Freihaltezonen sichtbar markieren und wöchentliche Sichtkontrolle dokumentieren</t>
  </si>
  <si>
    <t>O – Organisatorisch</t>
  </si>
  <si>
    <t>Bereichsleitung</t>
  </si>
  <si>
    <t>In Bearbeitung</t>
  </si>
  <si>
    <t>Verkehrswege sind frei und Kontrollen ohne wiederkehrende Beanstandung</t>
  </si>
  <si>
    <t>Noch nicht geprüft</t>
  </si>
  <si>
    <t>Kontrolle nach vier Wochen wiederholen</t>
  </si>
  <si>
    <t>G-002</t>
  </si>
  <si>
    <t>Büro / Verwaltung</t>
  </si>
  <si>
    <t>Regelmäßige Bildschirmarbeit</t>
  </si>
  <si>
    <t>Ergonomisch / körperlich</t>
  </si>
  <si>
    <t>Ungünstige Sitz- und Bildschirmposition bei nicht individuell eingestelltem Arbeitsplatz</t>
  </si>
  <si>
    <t>Muskel-Skelett-Beschwerden, Ermüdung</t>
  </si>
  <si>
    <t>Beschäftigte</t>
  </si>
  <si>
    <t>Höhenverstellbare Stühle und Monitore vorhanden</t>
  </si>
  <si>
    <t>Arbeitsplatz bei Nutzung individuell einstellen und kurze Einstell-Checkliste einsetzen</t>
  </si>
  <si>
    <t>Teamleitung</t>
  </si>
  <si>
    <t>Umgesetzt</t>
  </si>
  <si>
    <t>Sitzposition, Bildschirmhöhe und Eingabemittel sind passend eingestellt</t>
  </si>
  <si>
    <t>Wirksam</t>
  </si>
  <si>
    <t>Bei Arbeitsplatzwechsel erneut prüfen</t>
  </si>
  <si>
    <t>G-003</t>
  </si>
  <si>
    <t>Allgemeine Arbeitsmittel</t>
  </si>
  <si>
    <t>Nutzung elektrischer Betriebsmittel</t>
  </si>
  <si>
    <t>Elektrisch</t>
  </si>
  <si>
    <t>Beschädigte Leitungen, Stecker oder Gehäuse können unbemerkt weiterverwendet werden</t>
  </si>
  <si>
    <t>Stromschlag, Verbrennungen</t>
  </si>
  <si>
    <t>Wiederkehrende Prüfungen; Sichtprüfung vor Nutzung vorgesehen</t>
  </si>
  <si>
    <t>Defekte Geräte sofort kennzeichnen, außer Betrieb nehmen und Prüfkennzeichnung vereinheitlichen</t>
  </si>
  <si>
    <t>T – Technisch</t>
  </si>
  <si>
    <t>Technik / Instandhaltung</t>
  </si>
  <si>
    <t>Defekte Geräte werden nicht weiterverwendet; Prüfstatus ist eindeutig erkennbar</t>
  </si>
  <si>
    <t>Prüfintervall nach betrieblichen Anforderungen fortführen</t>
  </si>
  <si>
    <t>G-004</t>
  </si>
  <si>
    <t>Lager / interne Logistik</t>
  </si>
  <si>
    <t>Gelegentliches manuelles Heben und Tragen</t>
  </si>
  <si>
    <t>Ungünstige Körperhaltung oder zu hohe Last bei manueller Handhabung</t>
  </si>
  <si>
    <t>Rückenbeschwerden, Zerrungen</t>
  </si>
  <si>
    <t>Transportwagen verfügbar; schwere Lasten werden zu zweit bewegt</t>
  </si>
  <si>
    <t>Geeignete Hebe- und Transporthilfe am Einsatzort bereitstellen und Nutzung in Arbeitsablauf festlegen</t>
  </si>
  <si>
    <t>Logistikverantwortung</t>
  </si>
  <si>
    <t>Offen</t>
  </si>
  <si>
    <t>Schwere oder unhandliche Lasten werden ohne vermeidbare manuelle Spitzenbelastung bewegt</t>
  </si>
  <si>
    <t>Nach Einführung anhand Beobachtung prüfen</t>
  </si>
  <si>
    <t>G-005</t>
  </si>
  <si>
    <t>Organisation</t>
  </si>
  <si>
    <t>Arbeitsphasen mit erhöhtem Auftragsvolumen</t>
  </si>
  <si>
    <t>Psychisch</t>
  </si>
  <si>
    <t>Unklare Prioritäten und häufige Unterbrechungen bei Belastungsspitzen</t>
  </si>
  <si>
    <t>Ermüdung, Fehler, erhöhte psychische Beanspruchung</t>
  </si>
  <si>
    <t>Regelmäßige Teamabstimmung; Vertretungsregelung vorhanden</t>
  </si>
  <si>
    <t>Priorisierungsregel und Eskalationsweg für Belastungsspitzen verbindlich festlegen</t>
  </si>
  <si>
    <t>Prioritäten sind transparent; Unterbrechungen werden reduziert und Überlastung früh gemeldet</t>
  </si>
  <si>
    <t>Wirksamkeit über Rückmeldung und Beobachtung prüfen</t>
  </si>
  <si>
    <t>G-006</t>
  </si>
  <si>
    <t>Reinigung / Pflege</t>
  </si>
  <si>
    <t>Verwendung üblicher Reinigungsmittel</t>
  </si>
  <si>
    <t>Gefahrstoffe</t>
  </si>
  <si>
    <t>Hautkontakt oder Dämpfe bei falscher Dosierung bzw. ungeeigneter Anwendung</t>
  </si>
  <si>
    <t>Haut- oder Augenreizungen, Atemwegsbeschwerden</t>
  </si>
  <si>
    <t>Produkte gekennzeichnet; Handschuhe vorhanden; Anwendungshinweise zugänglich</t>
  </si>
  <si>
    <t>Wenn möglich weniger gefährliches Produkt einsetzen und Dosierhilfe standardisieren</t>
  </si>
  <si>
    <t>S – Substitution</t>
  </si>
  <si>
    <t>Beschaffung / Bereichsleitung</t>
  </si>
  <si>
    <t>Dosierung ist reproduzierbar; unnötiger Hautkontakt und Dampfentwicklung sind vermieden</t>
  </si>
  <si>
    <t>Produktwechsel dokumentieren</t>
  </si>
  <si>
    <t>G-007</t>
  </si>
  <si>
    <t>Gebäude</t>
  </si>
  <si>
    <t>Nutzung von Flucht- und Rettungswegen</t>
  </si>
  <si>
    <t>Brand / Explosion</t>
  </si>
  <si>
    <t>Fluchtwege können kurzfristig durch Material oder Lieferungen eingeengt werden</t>
  </si>
  <si>
    <t>Verzögerte Evakuierung, Verletzungen im Ereignisfall</t>
  </si>
  <si>
    <t>Fluchtwege ausgeschildert; regelmäßige Begehungen finden statt</t>
  </si>
  <si>
    <t>Abstellverbotsflächen dauerhaft kennzeichnen und Kontrollpunkt in Begehung aufnehmen</t>
  </si>
  <si>
    <t>Gebäudeverantwortung</t>
  </si>
  <si>
    <t>Fluchtwege sind jederzeit in voller erforderlicher Breite nutzbar</t>
  </si>
  <si>
    <t>Bei Layoutänderungen sofort neu bewerten</t>
  </si>
  <si>
    <t>G-008</t>
  </si>
  <si>
    <t>Arbeitsbereich mit Geräten</t>
  </si>
  <si>
    <t>Zeitweise Nutzung lärmerzeugender Arbeitsmittel</t>
  </si>
  <si>
    <t>Physikalische Einwirkungen</t>
  </si>
  <si>
    <t>Kurzzeitige Lärmspitzen beeinträchtigen Kommunikation und Konzentration</t>
  </si>
  <si>
    <t>Fehlkommunikation, Ermüdung; bei höherer Exposition mögliche Gehörbelastung</t>
  </si>
  <si>
    <t>Geräte werden gewartet; laute Arbeiten zeitlich begrenzt</t>
  </si>
  <si>
    <t>Lärmerzeugende Tätigkeiten räumlich oder zeitlich trennen und Exposition bei Bedarf fachkundig bewerten</t>
  </si>
  <si>
    <t>Kommunikation bleibt sicher möglich; unnötige Exposition ist reduziert</t>
  </si>
  <si>
    <t>Bei veränderter Nutzung erneut beurteilen</t>
  </si>
  <si>
    <t>BEWERTUNG &amp; ANWENDUNGSHILFE</t>
  </si>
  <si>
    <t>Orientierende Bewertungslogik für die Vorlage · Skalen und Schwellen fachkundig an die konkrete Gefährdung anpassen</t>
  </si>
  <si>
    <t>ARBEITSABLAUF</t>
  </si>
  <si>
    <t>5×5-RISIKOMATRIX</t>
  </si>
  <si>
    <t>1</t>
  </si>
  <si>
    <t>Betrachtungseinheit festlegen</t>
  </si>
  <si>
    <t>Arbeitsbereich, Tätigkeit oder Arbeitssituation eindeutig beschreiben.</t>
  </si>
  <si>
    <t>Schwere ↓ / W →</t>
  </si>
  <si>
    <t>2</t>
  </si>
  <si>
    <t>Gefährdung ermitteln</t>
  </si>
  <si>
    <t>Ursache und mögliche Folgen so konkret wie nötig erfassen.</t>
  </si>
  <si>
    <t>3</t>
  </si>
  <si>
    <t>Bestehenden Schutz berücksichtigen</t>
  </si>
  <si>
    <t>Vorhandene technische, organisatorische und persönliche Maßnahmen dokumentieren.</t>
  </si>
  <si>
    <t>4</t>
  </si>
  <si>
    <t>Risiko bewerten</t>
  </si>
  <si>
    <t>Wahrscheinlichkeit und Schadensschwere fachkundig einschätzen.</t>
  </si>
  <si>
    <t>5</t>
  </si>
  <si>
    <t>Maßnahmen festlegen</t>
  </si>
  <si>
    <t>Zusätzliche Maßnahmen möglichst nach STOP priorisieren.</t>
  </si>
  <si>
    <t>6</t>
  </si>
  <si>
    <t>Umsetzung steuern</t>
  </si>
  <si>
    <t>Verantwortung, Frist und Status verbindlich dokumentieren.</t>
  </si>
  <si>
    <t>7</t>
  </si>
  <si>
    <t>Wirksamkeit prüfen</t>
  </si>
  <si>
    <t>Schutzziel, Prüftermin und Ergebnis getrennt vom Umsetzungsstatus festhalten.</t>
  </si>
  <si>
    <t>Orientierung: 1–4 Niedrig · 5–9 Mittel · 10–16 Hoch · 17–25 Kritisch. Diese Schwellen sind keine gesetzlichen Grenzwerte.</t>
  </si>
  <si>
    <t>8</t>
  </si>
  <si>
    <t>Fortschreiben</t>
  </si>
  <si>
    <t>Bei Veränderungen, Ereignissen oder neuen Erkenntnissen erneut beurteilen.</t>
  </si>
  <si>
    <t>SKALA WAHRSCHEINLICHKEIT</t>
  </si>
  <si>
    <t>SKALA SCHADENSSCHWERE</t>
  </si>
  <si>
    <t>Selten</t>
  </si>
  <si>
    <t>nur unter außergewöhnlichen Umständen zu erwarten</t>
  </si>
  <si>
    <t>Geringfügig</t>
  </si>
  <si>
    <t>kurzzeitige Beeinträchtigung ohne relevante Ausfallzeit</t>
  </si>
  <si>
    <t>Gelegentlich</t>
  </si>
  <si>
    <t>kann vereinzelt auftreten</t>
  </si>
  <si>
    <t>Leicht</t>
  </si>
  <si>
    <t>vorübergehende Verletzung oder Beschwerde mit begrenzter Ausfallzeit</t>
  </si>
  <si>
    <t>Möglich</t>
  </si>
  <si>
    <t>tritt unter normalen Bedingungen gelegentlich auf</t>
  </si>
  <si>
    <t>Ernst</t>
  </si>
  <si>
    <t>behandlungsbedürftige Verletzung oder deutlichere Gesundheitsbeeinträchtigung</t>
  </si>
  <si>
    <t>Wahrscheinlich</t>
  </si>
  <si>
    <t>mit wiederholtem Auftreten ist zu rechnen</t>
  </si>
  <si>
    <t>Schwer</t>
  </si>
  <si>
    <t>schwere Verletzung, längerfristige Beeinträchtigung oder erhebliche Erkrankung</t>
  </si>
  <si>
    <t>Häufig</t>
  </si>
  <si>
    <t>tritt regelmäßig oder sehr wahrscheinlich auf</t>
  </si>
  <si>
    <t>Sehr schwer</t>
  </si>
  <si>
    <t>lebensbedrohliche, tödliche oder dauerhaft schwerwiegende Folge</t>
  </si>
  <si>
    <t>STOP-PRINZIP FÜR SCHUTZMASSNAHMEN</t>
  </si>
  <si>
    <t>LIVE-AUSWERTUNG</t>
  </si>
  <si>
    <t>S</t>
  </si>
  <si>
    <t>Substitution</t>
  </si>
  <si>
    <t>Gefährdung vermeiden oder durch weniger gefährliche Lösung ersetzen.</t>
  </si>
  <si>
    <t>Niedrig</t>
  </si>
  <si>
    <t>T</t>
  </si>
  <si>
    <t>Technisch</t>
  </si>
  <si>
    <t>Gefährdung durch technische Gestaltung, Abschirmung oder Automatisierung reduzieren.</t>
  </si>
  <si>
    <t>Mittel</t>
  </si>
  <si>
    <t>O</t>
  </si>
  <si>
    <t>Organisatorisch</t>
  </si>
  <si>
    <t>Abläufe, Zugang, Arbeitszeit, Qualifikation oder Kontrollen verbessern.</t>
  </si>
  <si>
    <t>Hoch</t>
  </si>
  <si>
    <t>P</t>
  </si>
  <si>
    <t>Persönlich</t>
  </si>
  <si>
    <t>Persönliche Schutzmaßnahmen oder PSA ergänzend einsetzen.</t>
  </si>
  <si>
    <t>Kritisch</t>
  </si>
  <si>
    <t>Diese Vorlage ist eine allgemeine Strukturhilfe. Eine Gefährdungsbeurteilung muss an die tatsächlichen Arbeitsbedingungen angepasst werden. Für bestimmte Gefährdungsarten können spezielle Bewertungsverfahren, Messungen oder zusätzliche Dokumentationen erforderlich sein.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</si>
</sst>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9" x14ac:knownFonts="1">
    <font>
      <sz val="11"/>
      <name val="Carlito"/>
    </font>
    <font>
      <b/>
      <sz val="22"/>
      <color rgb="FFFFFFFF"/>
      <name val="Calibri"/>
    </font>
    <font>
      <sz val="10"/>
      <color rgb="FFDCE6F0"/>
      <name val="Calibri"/>
    </font>
    <font>
      <b/>
      <sz val="9"/>
      <color rgb="FF24313F"/>
      <name val="Calibri"/>
    </font>
    <font>
      <sz val="10"/>
      <color rgb="FF24313F"/>
      <name val="Calibri"/>
    </font>
    <font>
      <b/>
      <sz val="10"/>
      <color rgb="FFFFFFFF"/>
      <name val="Calibri"/>
    </font>
    <font>
      <b/>
      <sz val="9"/>
      <color rgb="FF687486"/>
      <name val="Calibri"/>
    </font>
    <font>
      <b/>
      <sz val="20"/>
      <color rgb="FF223047"/>
      <name val="Calibri"/>
    </font>
    <font>
      <i/>
      <sz val="9"/>
      <color rgb="FF687486"/>
      <name val="Calibri"/>
    </font>
    <font>
      <b/>
      <sz val="9"/>
      <color rgb="FFFFFFFF"/>
      <name val="Calibri"/>
    </font>
    <font>
      <sz val="9"/>
      <color rgb="FF24313F"/>
      <name val="Calibri"/>
    </font>
    <font>
      <b/>
      <sz val="20"/>
      <color rgb="FFFFFFFF"/>
      <name val="Calibri"/>
    </font>
    <font>
      <sz val="10"/>
      <color rgb="FF3A5E5C"/>
      <name val="Calibri"/>
    </font>
    <font>
      <b/>
      <sz val="11"/>
      <color rgb="FF2F7E7B"/>
      <name val="Calibri"/>
    </font>
    <font>
      <b/>
      <sz val="10"/>
      <color rgb="FF24313F"/>
      <name val="Calibri"/>
    </font>
    <font>
      <b/>
      <sz val="10"/>
      <color rgb="FF2F7E7B"/>
      <name val="Calibri"/>
    </font>
    <font>
      <b/>
      <sz val="14"/>
      <color rgb="FF223047"/>
      <name val="Calibri"/>
    </font>
    <font>
      <b/>
      <sz val="9"/>
      <color rgb="FF2F7E7B"/>
      <name val="Calibri"/>
    </font>
    <font>
      <sz val="11"/>
      <name val="Carlito"/>
    </font>
  </fonts>
  <fills count="15">
    <fill>
      <patternFill patternType="none"/>
    </fill>
    <fill>
      <patternFill patternType="gray125"/>
    </fill>
    <fill>
      <patternFill patternType="solid">
        <fgColor rgb="FF223047"/>
      </patternFill>
    </fill>
    <fill>
      <patternFill patternType="solid">
        <fgColor rgb="FFF3F0EA"/>
      </patternFill>
    </fill>
    <fill>
      <patternFill patternType="solid">
        <fgColor rgb="FFFFFFFF"/>
      </patternFill>
    </fill>
    <fill>
      <patternFill patternType="solid">
        <fgColor rgb="FF2F7E7B"/>
      </patternFill>
    </fill>
    <fill>
      <patternFill patternType="solid">
        <fgColor rgb="FFE8ECEF"/>
      </patternFill>
    </fill>
    <fill>
      <patternFill patternType="solid">
        <fgColor rgb="FFF6F2E9"/>
      </patternFill>
    </fill>
    <fill>
      <patternFill patternType="solid">
        <fgColor rgb="FFEEF2F5"/>
      </patternFill>
    </fill>
    <fill>
      <patternFill patternType="solid">
        <fgColor rgb="FFF7FBFC"/>
      </patternFill>
    </fill>
    <fill>
      <patternFill patternType="solid">
        <fgColor rgb="FFE7F0EF"/>
      </patternFill>
    </fill>
    <fill>
      <patternFill patternType="solid">
        <fgColor rgb="FFDDECDD"/>
      </patternFill>
    </fill>
    <fill>
      <patternFill patternType="solid">
        <fgColor rgb="FFF7E7B2"/>
      </patternFill>
    </fill>
    <fill>
      <patternFill patternType="solid">
        <fgColor rgb="FFF4C5A7"/>
      </patternFill>
    </fill>
    <fill>
      <patternFill patternType="solid">
        <fgColor rgb="FFE8A3A3"/>
      </patternFill>
    </fill>
  </fills>
  <borders count="14">
    <border>
      <left/>
      <right/>
      <top/>
      <bottom/>
      <diagonal/>
    </border>
    <border>
      <left/>
      <right/>
      <top/>
      <bottom style="thin">
        <color rgb="FFD7DCE3"/>
      </bottom>
      <diagonal/>
    </border>
    <border>
      <left style="thin">
        <color rgb="FFD7DCE3"/>
      </left>
      <right/>
      <top/>
      <bottom/>
      <diagonal/>
    </border>
    <border>
      <left/>
      <right style="thin">
        <color rgb="FFD7DCE3"/>
      </right>
      <top/>
      <bottom/>
      <diagonal/>
    </border>
    <border>
      <left style="thin">
        <color rgb="FFD7DCE3"/>
      </left>
      <right/>
      <top/>
      <bottom style="thin">
        <color rgb="FFD7DCE3"/>
      </bottom>
      <diagonal/>
    </border>
    <border>
      <left/>
      <right style="thin">
        <color rgb="FFD7DCE3"/>
      </right>
      <top/>
      <bottom style="thin">
        <color rgb="FFD7DCE3"/>
      </bottom>
      <diagonal/>
    </border>
    <border>
      <left style="thin">
        <color rgb="FFD8CBAE"/>
      </left>
      <right/>
      <top/>
      <bottom/>
      <diagonal/>
    </border>
    <border>
      <left/>
      <right/>
      <top/>
      <bottom style="thin">
        <color rgb="FF182333"/>
      </bottom>
      <diagonal/>
    </border>
    <border>
      <left/>
      <right style="thin">
        <color rgb="FFE6E9ED"/>
      </right>
      <top/>
      <bottom/>
      <diagonal/>
    </border>
    <border>
      <left/>
      <right style="thin">
        <color rgb="FFE6E9ED"/>
      </right>
      <top/>
      <bottom style="thin">
        <color rgb="FFD7DCE3"/>
      </bottom>
      <diagonal/>
    </border>
    <border>
      <left/>
      <right style="thin">
        <color rgb="FFFFFFFF"/>
      </right>
      <top/>
      <bottom/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CDBF9F"/>
      </left>
      <right/>
      <top/>
      <bottom/>
      <diagonal/>
    </border>
  </borders>
  <cellStyleXfs count="2">
    <xf numFmtId="0" fontId="0" fillId="0" borderId="0"/>
    <xf numFmtId="0" fontId="18" fillId="0" borderId="0"/>
  </cellStyleXfs>
  <cellXfs count="63">
    <xf numFmtId="0" fontId="0" fillId="0" borderId="0" xfId="0"/>
    <xf numFmtId="0" fontId="4" fillId="4" borderId="1" xfId="1" applyFont="1" applyFill="1" applyBorder="1" applyAlignment="1">
      <alignment horizontal="left" vertical="center"/>
    </xf>
    <xf numFmtId="0" fontId="9" fillId="2" borderId="7" xfId="1" applyFont="1" applyFill="1" applyBorder="1" applyAlignment="1">
      <alignment horizontal="center" vertical="center" wrapText="1"/>
    </xf>
    <xf numFmtId="0" fontId="10" fillId="4" borderId="0" xfId="1" applyFont="1" applyFill="1" applyAlignment="1">
      <alignment vertical="top" wrapText="1"/>
    </xf>
    <xf numFmtId="0" fontId="10" fillId="4" borderId="8" xfId="1" applyFont="1" applyFill="1" applyBorder="1" applyAlignment="1">
      <alignment vertical="top" wrapText="1"/>
    </xf>
    <xf numFmtId="0" fontId="10" fillId="4" borderId="1" xfId="1" applyFont="1" applyFill="1" applyBorder="1" applyAlignment="1">
      <alignment vertical="top" wrapText="1"/>
    </xf>
    <xf numFmtId="0" fontId="10" fillId="4" borderId="9" xfId="1" applyFont="1" applyFill="1" applyBorder="1" applyAlignment="1">
      <alignment vertical="top" wrapText="1"/>
    </xf>
    <xf numFmtId="0" fontId="10" fillId="4" borderId="0" xfId="1" applyFont="1" applyFill="1" applyAlignment="1">
      <alignment horizontal="center" vertical="center" wrapText="1"/>
    </xf>
    <xf numFmtId="0" fontId="10" fillId="4" borderId="1" xfId="1" applyFont="1" applyFill="1" applyBorder="1" applyAlignment="1">
      <alignment horizontal="center" vertical="center" wrapText="1"/>
    </xf>
    <xf numFmtId="0" fontId="10" fillId="9" borderId="0" xfId="1" applyFont="1" applyFill="1" applyAlignment="1">
      <alignment horizontal="center" vertical="center" wrapText="1"/>
    </xf>
    <xf numFmtId="0" fontId="10" fillId="9" borderId="1" xfId="1" applyFont="1" applyFill="1" applyBorder="1" applyAlignment="1">
      <alignment horizontal="center" vertical="center" wrapText="1"/>
    </xf>
    <xf numFmtId="0" fontId="3" fillId="8" borderId="0" xfId="1" applyFont="1" applyFill="1" applyAlignment="1">
      <alignment horizontal="center" vertical="center" wrapText="1"/>
    </xf>
    <xf numFmtId="0" fontId="3" fillId="8" borderId="1" xfId="1" applyFont="1" applyFill="1" applyBorder="1" applyAlignment="1">
      <alignment horizontal="center" vertical="center" wrapText="1"/>
    </xf>
    <xf numFmtId="164" fontId="10" fillId="9" borderId="0" xfId="1" applyNumberFormat="1" applyFont="1" applyFill="1" applyAlignment="1">
      <alignment horizontal="center" vertical="center" wrapText="1"/>
    </xf>
    <xf numFmtId="164" fontId="10" fillId="9" borderId="1" xfId="1" applyNumberFormat="1" applyFont="1" applyFill="1" applyBorder="1" applyAlignment="1">
      <alignment horizontal="center" vertical="center" wrapText="1"/>
    </xf>
    <xf numFmtId="0" fontId="13" fillId="10" borderId="0" xfId="1" applyFont="1" applyFill="1" applyAlignment="1">
      <alignment horizontal="center" vertical="center" wrapText="1"/>
    </xf>
    <xf numFmtId="0" fontId="13" fillId="10" borderId="1" xfId="1" applyFont="1" applyFill="1" applyBorder="1" applyAlignment="1">
      <alignment horizontal="center" vertical="center" wrapText="1"/>
    </xf>
    <xf numFmtId="0" fontId="3" fillId="0" borderId="0" xfId="1" applyFont="1" applyAlignment="1">
      <alignment vertical="center" wrapText="1"/>
    </xf>
    <xf numFmtId="0" fontId="3" fillId="0" borderId="1" xfId="1" applyFont="1" applyBorder="1" applyAlignment="1">
      <alignment vertical="center" wrapText="1"/>
    </xf>
    <xf numFmtId="0" fontId="3" fillId="6" borderId="0" xfId="1" applyFont="1" applyFill="1" applyAlignment="1">
      <alignment horizontal="center" vertical="center" wrapText="1"/>
    </xf>
    <xf numFmtId="0" fontId="3" fillId="6" borderId="10" xfId="1" applyFont="1" applyFill="1" applyBorder="1" applyAlignment="1">
      <alignment horizontal="center" vertical="center"/>
    </xf>
    <xf numFmtId="0" fontId="3" fillId="6" borderId="0" xfId="1" applyFont="1" applyFill="1" applyAlignment="1">
      <alignment horizontal="center" vertical="center"/>
    </xf>
    <xf numFmtId="0" fontId="3" fillId="6" borderId="11" xfId="1" applyFont="1" applyFill="1" applyBorder="1" applyAlignment="1">
      <alignment horizontal="center" vertical="center"/>
    </xf>
    <xf numFmtId="0" fontId="14" fillId="11" borderId="12" xfId="1" applyFont="1" applyFill="1" applyBorder="1" applyAlignment="1">
      <alignment horizontal="center" vertical="center"/>
    </xf>
    <xf numFmtId="0" fontId="14" fillId="12" borderId="12" xfId="1" applyFont="1" applyFill="1" applyBorder="1" applyAlignment="1">
      <alignment horizontal="center" vertical="center"/>
    </xf>
    <xf numFmtId="0" fontId="14" fillId="13" borderId="12" xfId="1" applyFont="1" applyFill="1" applyBorder="1" applyAlignment="1">
      <alignment horizontal="center" vertical="center"/>
    </xf>
    <xf numFmtId="0" fontId="14" fillId="14" borderId="12" xfId="1" applyFont="1" applyFill="1" applyBorder="1" applyAlignment="1">
      <alignment horizontal="center" vertical="center"/>
    </xf>
    <xf numFmtId="0" fontId="15" fillId="10" borderId="0" xfId="1" applyFont="1" applyFill="1" applyAlignment="1">
      <alignment horizontal="center" vertical="center" wrapText="1"/>
    </xf>
    <xf numFmtId="0" fontId="15" fillId="10" borderId="1" xfId="1" applyFont="1" applyFill="1" applyBorder="1" applyAlignment="1">
      <alignment horizontal="center" vertical="center" wrapText="1"/>
    </xf>
    <xf numFmtId="0" fontId="17" fillId="4" borderId="0" xfId="1" applyFont="1" applyFill="1" applyAlignment="1">
      <alignment horizontal="center" vertical="center" wrapText="1"/>
    </xf>
    <xf numFmtId="1" fontId="10" fillId="9" borderId="0" xfId="1" applyNumberFormat="1" applyFont="1" applyFill="1" applyAlignment="1">
      <alignment horizontal="center" vertical="center" wrapText="1"/>
    </xf>
    <xf numFmtId="1" fontId="10" fillId="9" borderId="1" xfId="1" applyNumberFormat="1" applyFont="1" applyFill="1" applyBorder="1" applyAlignment="1">
      <alignment horizontal="center" vertical="center" wrapText="1"/>
    </xf>
    <xf numFmtId="1" fontId="3" fillId="8" borderId="0" xfId="1" applyNumberFormat="1" applyFont="1" applyFill="1" applyAlignment="1">
      <alignment horizontal="center" vertical="center" wrapText="1"/>
    </xf>
    <xf numFmtId="1" fontId="3" fillId="8" borderId="1" xfId="1" applyNumberFormat="1" applyFont="1" applyFill="1" applyBorder="1" applyAlignment="1">
      <alignment horizontal="center" vertical="center" wrapText="1"/>
    </xf>
    <xf numFmtId="0" fontId="1" fillId="2" borderId="0" xfId="1" applyFont="1" applyFill="1" applyAlignment="1">
      <alignment horizontal="left" vertical="center"/>
    </xf>
    <xf numFmtId="0" fontId="2" fillId="2" borderId="0" xfId="1" applyFont="1" applyFill="1" applyAlignment="1">
      <alignment horizontal="left" vertical="center"/>
    </xf>
    <xf numFmtId="0" fontId="5" fillId="5" borderId="0" xfId="1" applyFont="1" applyFill="1" applyAlignment="1">
      <alignment horizontal="left" vertical="center"/>
    </xf>
    <xf numFmtId="0" fontId="6" fillId="6" borderId="1" xfId="1" applyFont="1" applyFill="1" applyBorder="1" applyAlignment="1">
      <alignment horizontal="center" vertical="center"/>
    </xf>
    <xf numFmtId="0" fontId="7" fillId="4" borderId="2" xfId="1" applyFont="1" applyFill="1" applyBorder="1" applyAlignment="1">
      <alignment horizontal="center" vertical="center"/>
    </xf>
    <xf numFmtId="0" fontId="7" fillId="4" borderId="0" xfId="1" applyFont="1" applyFill="1" applyAlignment="1">
      <alignment horizontal="center" vertical="center"/>
    </xf>
    <xf numFmtId="0" fontId="7" fillId="4" borderId="3" xfId="1" applyFont="1" applyFill="1" applyBorder="1" applyAlignment="1">
      <alignment horizontal="center" vertical="center"/>
    </xf>
    <xf numFmtId="0" fontId="7" fillId="4" borderId="4" xfId="1" applyFont="1" applyFill="1" applyBorder="1" applyAlignment="1">
      <alignment horizontal="center" vertical="center"/>
    </xf>
    <xf numFmtId="0" fontId="7" fillId="4" borderId="1" xfId="1" applyFont="1" applyFill="1" applyBorder="1" applyAlignment="1">
      <alignment horizontal="center" vertical="center"/>
    </xf>
    <xf numFmtId="0" fontId="7" fillId="4" borderId="5" xfId="1" applyFont="1" applyFill="1" applyBorder="1" applyAlignment="1">
      <alignment horizontal="center" vertical="center"/>
    </xf>
    <xf numFmtId="0" fontId="8" fillId="7" borderId="6" xfId="1" applyFont="1" applyFill="1" applyBorder="1" applyAlignment="1">
      <alignment horizontal="left" vertical="center" wrapText="1"/>
    </xf>
    <xf numFmtId="0" fontId="8" fillId="7" borderId="0" xfId="1" applyFont="1" applyFill="1" applyAlignment="1">
      <alignment horizontal="left" vertical="center" wrapText="1"/>
    </xf>
    <xf numFmtId="0" fontId="3" fillId="3" borderId="1" xfId="1" applyFont="1" applyFill="1" applyBorder="1" applyAlignment="1">
      <alignment horizontal="left" vertical="center"/>
    </xf>
    <xf numFmtId="0" fontId="4" fillId="4" borderId="1" xfId="1" applyFont="1" applyFill="1" applyBorder="1" applyAlignment="1">
      <alignment horizontal="left" vertical="center"/>
    </xf>
    <xf numFmtId="164" fontId="4" fillId="4" borderId="1" xfId="1" applyNumberFormat="1" applyFont="1" applyFill="1" applyBorder="1" applyAlignment="1">
      <alignment horizontal="left" vertical="center"/>
    </xf>
    <xf numFmtId="0" fontId="11" fillId="5" borderId="0" xfId="1" applyFont="1" applyFill="1" applyAlignment="1">
      <alignment horizontal="left" vertical="center"/>
    </xf>
    <xf numFmtId="0" fontId="12" fillId="10" borderId="0" xfId="1" applyFont="1" applyFill="1" applyAlignment="1">
      <alignment horizontal="left" vertical="center"/>
    </xf>
    <xf numFmtId="0" fontId="5" fillId="2" borderId="0" xfId="1" applyFont="1" applyFill="1"/>
    <xf numFmtId="0" fontId="10" fillId="0" borderId="0" xfId="1" applyFont="1" applyAlignment="1">
      <alignment vertical="center" wrapText="1"/>
    </xf>
    <xf numFmtId="0" fontId="10" fillId="0" borderId="1" xfId="1" applyFont="1" applyBorder="1" applyAlignment="1">
      <alignment vertical="center" wrapText="1"/>
    </xf>
    <xf numFmtId="0" fontId="8" fillId="7" borderId="0" xfId="1" applyFont="1" applyFill="1" applyAlignment="1">
      <alignment vertical="center" wrapText="1"/>
    </xf>
    <xf numFmtId="0" fontId="5" fillId="5" borderId="0" xfId="1" applyFont="1" applyFill="1"/>
    <xf numFmtId="0" fontId="3" fillId="11" borderId="0" xfId="1" applyFont="1" applyFill="1" applyAlignment="1">
      <alignment vertical="center"/>
    </xf>
    <xf numFmtId="0" fontId="16" fillId="4" borderId="1" xfId="1" applyFont="1" applyFill="1" applyBorder="1" applyAlignment="1">
      <alignment horizontal="center" vertical="center"/>
    </xf>
    <xf numFmtId="0" fontId="3" fillId="12" borderId="0" xfId="1" applyFont="1" applyFill="1" applyAlignment="1">
      <alignment vertical="center"/>
    </xf>
    <xf numFmtId="0" fontId="3" fillId="13" borderId="0" xfId="1" applyFont="1" applyFill="1" applyAlignment="1">
      <alignment vertical="center"/>
    </xf>
    <xf numFmtId="0" fontId="3" fillId="14" borderId="0" xfId="1" applyFont="1" applyFill="1" applyAlignment="1">
      <alignment vertical="center"/>
    </xf>
    <xf numFmtId="0" fontId="8" fillId="3" borderId="13" xfId="1" applyFont="1" applyFill="1" applyBorder="1" applyAlignment="1">
      <alignment vertical="center" wrapText="1"/>
    </xf>
    <xf numFmtId="0" fontId="8" fillId="3" borderId="0" xfId="1" applyFont="1" applyFill="1" applyAlignment="1">
      <alignment vertical="center" wrapText="1"/>
    </xf>
  </cellXfs>
  <cellStyles count="2">
    <cellStyle name="Normal" xfId="1" xr:uid="{00000000-0005-0000-0000-000000000000}"/>
    <cellStyle name="Standard" xfId="0" builtinId="0"/>
  </cellStyles>
  <dxfs count="17">
    <dxf>
      <font>
        <b/>
        <color rgb="FF7E2525"/>
      </font>
      <fill>
        <patternFill patternType="solid">
          <bgColor rgb="FFE8A3A3"/>
        </patternFill>
      </fill>
    </dxf>
    <dxf>
      <font>
        <b/>
        <color rgb="FF7A3D20"/>
      </font>
      <fill>
        <patternFill patternType="solid">
          <bgColor rgb="FFF4C5A7"/>
        </patternFill>
      </fill>
    </dxf>
    <dxf>
      <font>
        <b/>
        <color rgb="FF6B561A"/>
      </font>
      <fill>
        <patternFill patternType="solid">
          <bgColor rgb="FFF7E7B2"/>
        </patternFill>
      </fill>
    </dxf>
    <dxf>
      <font>
        <b/>
        <color rgb="FF31523A"/>
      </font>
      <fill>
        <patternFill patternType="solid">
          <bgColor rgb="FFDDECDD"/>
        </patternFill>
      </fill>
    </dxf>
    <dxf>
      <font>
        <b/>
        <color rgb="FFB74A4A"/>
      </font>
      <fill>
        <patternFill patternType="solid">
          <bgColor rgb="FFFBE3E3"/>
        </patternFill>
      </fill>
    </dxf>
    <dxf>
      <font>
        <b/>
        <color rgb="FFB88A2B"/>
      </font>
      <fill>
        <patternFill patternType="solid">
          <bgColor rgb="FFF8EDC9"/>
        </patternFill>
      </fill>
    </dxf>
    <dxf>
      <font>
        <b/>
        <color rgb="FF5E8D67"/>
      </font>
      <fill>
        <patternFill patternType="solid">
          <bgColor rgb="FFE1EFE4"/>
        </patternFill>
      </fill>
    </dxf>
    <dxf>
      <font>
        <i/>
        <color rgb="FF687486"/>
      </font>
      <fill>
        <patternFill patternType="solid">
          <bgColor rgb="FFF5F1EA"/>
        </patternFill>
      </fill>
    </dxf>
    <dxf>
      <font>
        <b/>
        <color rgb="FF5E8D67"/>
      </font>
      <fill>
        <patternFill patternType="solid">
          <bgColor rgb="FFE1EFE4"/>
        </patternFill>
      </fill>
    </dxf>
    <dxf>
      <font>
        <b/>
        <color rgb="FF71579A"/>
      </font>
      <fill>
        <patternFill patternType="solid">
          <bgColor rgb="FFEEE9F7"/>
        </patternFill>
      </fill>
    </dxf>
    <dxf>
      <font>
        <b/>
        <color rgb="FF4E7298"/>
      </font>
      <fill>
        <patternFill patternType="solid">
          <bgColor rgb="FFE4EEF7"/>
        </patternFill>
      </fill>
    </dxf>
    <dxf>
      <font>
        <color rgb="FF687486"/>
      </font>
      <fill>
        <patternFill patternType="solid">
          <bgColor rgb="FFF2F4F6"/>
        </patternFill>
      </fill>
    </dxf>
    <dxf>
      <font>
        <b/>
        <color rgb="FFB74A4A"/>
      </font>
      <fill>
        <patternFill patternType="solid">
          <bgColor rgb="FFFBE3E3"/>
        </patternFill>
      </fill>
    </dxf>
    <dxf>
      <font>
        <b/>
        <color rgb="FF7E2525"/>
      </font>
      <fill>
        <patternFill patternType="solid">
          <bgColor rgb="FFE8A3A3"/>
        </patternFill>
      </fill>
    </dxf>
    <dxf>
      <font>
        <b/>
        <color rgb="FF7A3D20"/>
      </font>
      <fill>
        <patternFill patternType="solid">
          <bgColor rgb="FFF4C5A7"/>
        </patternFill>
      </fill>
    </dxf>
    <dxf>
      <font>
        <b/>
        <color rgb="FF6B561A"/>
      </font>
      <fill>
        <patternFill patternType="solid">
          <bgColor rgb="FFF7E7B2"/>
        </patternFill>
      </fill>
    </dxf>
    <dxf>
      <font>
        <b/>
        <color rgb="FF31523A"/>
      </font>
      <fill>
        <patternFill patternType="solid">
          <bgColor rgb="FFDDECD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GefaehrdungsbeurteilungTabelle" displayName="GefaehrdungsbeurteilungTabelle" ref="A12:Y42" totalsRowShown="0">
  <tableColumns count="25">
    <tableColumn id="1" xr3:uid="{00000000-0010-0000-0000-000001000000}" name="Nr."/>
    <tableColumn id="2" xr3:uid="{00000000-0010-0000-0000-000002000000}" name="Arbeitsbereich"/>
    <tableColumn id="3" xr3:uid="{00000000-0010-0000-0000-000003000000}" name="Tätigkeit / Arbeitssituation"/>
    <tableColumn id="4" xr3:uid="{00000000-0010-0000-0000-000004000000}" name="Gefährdungskategorie"/>
    <tableColumn id="5" xr3:uid="{00000000-0010-0000-0000-000005000000}" name="Gefährdung / Ursache"/>
    <tableColumn id="6" xr3:uid="{00000000-0010-0000-0000-000006000000}" name="Mögliche Folgen"/>
    <tableColumn id="7" xr3:uid="{00000000-0010-0000-0000-000007000000}" name="Betroffene Personen"/>
    <tableColumn id="8" xr3:uid="{00000000-0010-0000-0000-000008000000}" name="Bestehende Schutzmaßnahmen"/>
    <tableColumn id="9" xr3:uid="{00000000-0010-0000-0000-000009000000}" name="Wahrsch. 1–5"/>
    <tableColumn id="10" xr3:uid="{00000000-0010-0000-0000-00000A000000}" name="Schwere 1–5"/>
    <tableColumn id="11" xr3:uid="{00000000-0010-0000-0000-00000B000000}" name="Risiko"/>
    <tableColumn id="12" xr3:uid="{00000000-0010-0000-0000-00000C000000}" name="Risikostufe"/>
    <tableColumn id="13" xr3:uid="{00000000-0010-0000-0000-00000D000000}" name="Zusätzliche Maßnahme"/>
    <tableColumn id="14" xr3:uid="{00000000-0010-0000-0000-00000E000000}" name="STOP"/>
    <tableColumn id="15" xr3:uid="{00000000-0010-0000-0000-00000F000000}" name="Verantwortlich"/>
    <tableColumn id="16" xr3:uid="{00000000-0010-0000-0000-000010000000}" name="Frist"/>
    <tableColumn id="17" xr3:uid="{00000000-0010-0000-0000-000011000000}" name="Status"/>
    <tableColumn id="18" xr3:uid="{00000000-0010-0000-0000-000012000000}" name="Schutzziel / Prüfkriterium"/>
    <tableColumn id="19" xr3:uid="{00000000-0010-0000-0000-000013000000}" name="Wirksamkeit geprüft am"/>
    <tableColumn id="20" xr3:uid="{00000000-0010-0000-0000-000014000000}" name="Ergebnis"/>
    <tableColumn id="21" xr3:uid="{00000000-0010-0000-0000-000015000000}" name="Rest-W 1–5"/>
    <tableColumn id="22" xr3:uid="{00000000-0010-0000-0000-000016000000}" name="Rest-S 1–5"/>
    <tableColumn id="23" xr3:uid="{00000000-0010-0000-0000-000017000000}" name="Restrisiko"/>
    <tableColumn id="24" xr3:uid="{00000000-0010-0000-0000-000018000000}" name="Restrisikostufe"/>
    <tableColumn id="25" xr3:uid="{00000000-0010-0000-0000-000019000000}" name="Review / Anmerkung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42"/>
  <sheetViews>
    <sheetView tabSelected="1" workbookViewId="0">
      <selection activeCell="P22" sqref="P22"/>
    </sheetView>
  </sheetViews>
  <sheetFormatPr baseColWidth="10" defaultColWidth="9" defaultRowHeight="15" x14ac:dyDescent="0.25"/>
  <cols>
    <col min="1" max="1" width="4.625" bestFit="1" customWidth="1"/>
    <col min="2" max="2" width="16.625" bestFit="1" customWidth="1"/>
    <col min="3" max="8" width="13.125" customWidth="1"/>
    <col min="9" max="9" width="9.25" bestFit="1" customWidth="1"/>
    <col min="10" max="10" width="8.75" bestFit="1" customWidth="1"/>
    <col min="11" max="11" width="4.625" bestFit="1" customWidth="1"/>
    <col min="12" max="12" width="7.75" bestFit="1" customWidth="1"/>
    <col min="13" max="15" width="13" customWidth="1"/>
    <col min="16" max="16" width="7.625" bestFit="1" customWidth="1"/>
    <col min="17" max="17" width="13.75" bestFit="1" customWidth="1"/>
    <col min="18" max="18" width="34" customWidth="1"/>
    <col min="19" max="19" width="13.75" bestFit="1" customWidth="1"/>
    <col min="20" max="20" width="13.25" bestFit="1" customWidth="1"/>
    <col min="21" max="21" width="8.125" bestFit="1" customWidth="1"/>
    <col min="22" max="22" width="7.5" bestFit="1" customWidth="1"/>
    <col min="23" max="23" width="7" bestFit="1" customWidth="1"/>
    <col min="24" max="24" width="10.125" bestFit="1" customWidth="1"/>
    <col min="25" max="25" width="29" bestFit="1" customWidth="1"/>
  </cols>
  <sheetData>
    <row r="1" spans="1:25" ht="27.95" customHeight="1" x14ac:dyDescent="0.25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</row>
    <row r="2" spans="1:25" ht="27.95" customHeight="1" x14ac:dyDescent="0.25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</row>
    <row r="3" spans="1:25" ht="20.100000000000001" customHeight="1" x14ac:dyDescent="0.25">
      <c r="A3" s="35" t="s">
        <v>1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</row>
    <row r="4" spans="1:25" ht="23.1" customHeight="1" x14ac:dyDescent="0.25">
      <c r="A4" s="46" t="s">
        <v>2</v>
      </c>
      <c r="B4" s="46" t="s">
        <v>2</v>
      </c>
      <c r="C4" s="47" t="s">
        <v>3</v>
      </c>
      <c r="D4" s="47" t="s">
        <v>3</v>
      </c>
      <c r="E4" s="47" t="s">
        <v>3</v>
      </c>
      <c r="F4" s="47" t="s">
        <v>3</v>
      </c>
      <c r="G4" s="46" t="s">
        <v>4</v>
      </c>
      <c r="H4" s="46" t="s">
        <v>4</v>
      </c>
      <c r="I4" s="47" t="s">
        <v>5</v>
      </c>
      <c r="J4" s="47" t="s">
        <v>5</v>
      </c>
      <c r="K4" s="46" t="s">
        <v>6</v>
      </c>
      <c r="L4" s="46" t="s">
        <v>6</v>
      </c>
      <c r="M4" s="1" t="s">
        <v>7</v>
      </c>
      <c r="N4" s="46" t="s">
        <v>8</v>
      </c>
      <c r="O4" s="46" t="s">
        <v>8</v>
      </c>
      <c r="P4" s="48">
        <v>46271</v>
      </c>
      <c r="Q4" s="48">
        <v>46271</v>
      </c>
      <c r="R4" s="46" t="s">
        <v>9</v>
      </c>
      <c r="S4" s="46" t="s">
        <v>9</v>
      </c>
      <c r="T4" s="48">
        <v>46452</v>
      </c>
      <c r="U4" s="48">
        <v>46452</v>
      </c>
      <c r="V4" s="46" t="s">
        <v>10</v>
      </c>
      <c r="W4" s="46" t="s">
        <v>10</v>
      </c>
      <c r="X4" s="47" t="s">
        <v>11</v>
      </c>
      <c r="Y4" s="47" t="s">
        <v>11</v>
      </c>
    </row>
    <row r="5" spans="1:25" ht="23.1" customHeight="1" x14ac:dyDescent="0.25">
      <c r="A5" s="46" t="s">
        <v>12</v>
      </c>
      <c r="B5" s="46" t="s">
        <v>12</v>
      </c>
      <c r="C5" s="47" t="s">
        <v>13</v>
      </c>
      <c r="D5" s="47" t="s">
        <v>13</v>
      </c>
      <c r="E5" s="47" t="s">
        <v>13</v>
      </c>
      <c r="F5" s="47" t="s">
        <v>13</v>
      </c>
      <c r="G5" s="46" t="s">
        <v>14</v>
      </c>
      <c r="H5" s="46" t="s">
        <v>14</v>
      </c>
      <c r="I5" s="47" t="s">
        <v>15</v>
      </c>
      <c r="J5" s="47" t="s">
        <v>15</v>
      </c>
      <c r="K5" s="47" t="s">
        <v>15</v>
      </c>
      <c r="L5" s="47" t="s">
        <v>15</v>
      </c>
      <c r="M5" s="47" t="s">
        <v>15</v>
      </c>
      <c r="N5" s="46" t="s">
        <v>16</v>
      </c>
      <c r="O5" s="46" t="s">
        <v>16</v>
      </c>
      <c r="P5" s="47" t="s">
        <v>17</v>
      </c>
      <c r="Q5" s="47" t="s">
        <v>17</v>
      </c>
      <c r="R5" s="47" t="s">
        <v>17</v>
      </c>
      <c r="S5" s="46" t="s">
        <v>18</v>
      </c>
      <c r="T5" s="46" t="s">
        <v>18</v>
      </c>
      <c r="U5" s="47" t="s">
        <v>19</v>
      </c>
      <c r="V5" s="47" t="s">
        <v>19</v>
      </c>
      <c r="W5" s="47" t="s">
        <v>19</v>
      </c>
      <c r="X5" s="47" t="s">
        <v>19</v>
      </c>
      <c r="Y5" s="47" t="s">
        <v>19</v>
      </c>
    </row>
    <row r="6" spans="1:25" ht="21.95" customHeight="1" x14ac:dyDescent="0.25">
      <c r="A6" s="36" t="s">
        <v>20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</row>
    <row r="7" spans="1:25" ht="21.95" customHeight="1" x14ac:dyDescent="0.25">
      <c r="A7" s="37" t="s">
        <v>21</v>
      </c>
      <c r="B7" s="37"/>
      <c r="C7" s="37"/>
      <c r="D7" s="37"/>
      <c r="E7" s="37"/>
      <c r="F7" s="37" t="s">
        <v>22</v>
      </c>
      <c r="G7" s="37"/>
      <c r="H7" s="37"/>
      <c r="I7" s="37"/>
      <c r="J7" s="37"/>
      <c r="K7" s="37" t="s">
        <v>23</v>
      </c>
      <c r="L7" s="37"/>
      <c r="M7" s="37"/>
      <c r="N7" s="37"/>
      <c r="O7" s="37"/>
      <c r="P7" s="37" t="s">
        <v>24</v>
      </c>
      <c r="Q7" s="37"/>
      <c r="R7" s="37"/>
      <c r="S7" s="37"/>
      <c r="T7" s="37"/>
      <c r="U7" s="37" t="s">
        <v>25</v>
      </c>
      <c r="V7" s="37"/>
      <c r="W7" s="37"/>
      <c r="X7" s="37"/>
      <c r="Y7" s="37"/>
    </row>
    <row r="8" spans="1:25" ht="21.95" customHeight="1" x14ac:dyDescent="0.25">
      <c r="A8" s="38">
        <f>COUNTA($A$13:$A$42)</f>
        <v>8</v>
      </c>
      <c r="B8" s="39"/>
      <c r="C8" s="39"/>
      <c r="D8" s="39"/>
      <c r="E8" s="40"/>
      <c r="F8" s="38">
        <f>COUNTIFS($M$13:$M$42,"&lt;&gt;",$Q$13:$Q$42,"&lt;&gt;Wirksamkeit geprüft",$Q$13:$Q$42,"&lt;&gt;Nicht erforderlich")</f>
        <v>6</v>
      </c>
      <c r="G8" s="39"/>
      <c r="H8" s="39"/>
      <c r="I8" s="39"/>
      <c r="J8" s="40"/>
      <c r="K8" s="38">
        <f ca="1">COUNTIFS($P$13:$P$42,"&lt;"&amp;TODAY(),$P$13:$P$42,"&lt;&gt;",$Q$13:$Q$42,"&lt;&gt;Wirksamkeit geprüft",$Q$13:$Q$42,"&lt;&gt;Nicht erforderlich")</f>
        <v>1</v>
      </c>
      <c r="L8" s="39"/>
      <c r="M8" s="39"/>
      <c r="N8" s="39"/>
      <c r="O8" s="40"/>
      <c r="P8" s="38">
        <f>COUNTIF($L$13:$L$42,"Hoch")+COUNTIF($L$13:$L$42,"Kritisch")</f>
        <v>1</v>
      </c>
      <c r="Q8" s="39"/>
      <c r="R8" s="39"/>
      <c r="S8" s="39"/>
      <c r="T8" s="40"/>
      <c r="U8" s="38">
        <f>COUNTIF($Q$13:$Q$42,"Wirksamkeit geprüft")</f>
        <v>2</v>
      </c>
      <c r="V8" s="39"/>
      <c r="W8" s="39"/>
      <c r="X8" s="39"/>
      <c r="Y8" s="40"/>
    </row>
    <row r="9" spans="1:25" ht="21.95" customHeight="1" x14ac:dyDescent="0.25">
      <c r="A9" s="41"/>
      <c r="B9" s="42"/>
      <c r="C9" s="42"/>
      <c r="D9" s="42"/>
      <c r="E9" s="43"/>
      <c r="F9" s="41"/>
      <c r="G9" s="42"/>
      <c r="H9" s="42"/>
      <c r="I9" s="42"/>
      <c r="J9" s="43"/>
      <c r="K9" s="41"/>
      <c r="L9" s="42"/>
      <c r="M9" s="42"/>
      <c r="N9" s="42"/>
      <c r="O9" s="43"/>
      <c r="P9" s="41"/>
      <c r="Q9" s="42"/>
      <c r="R9" s="42"/>
      <c r="S9" s="42"/>
      <c r="T9" s="43"/>
      <c r="U9" s="41"/>
      <c r="V9" s="42"/>
      <c r="W9" s="42"/>
      <c r="X9" s="42"/>
      <c r="Y9" s="43"/>
    </row>
    <row r="10" spans="1:25" ht="24" customHeight="1" x14ac:dyDescent="0.25">
      <c r="A10" s="44" t="s">
        <v>26</v>
      </c>
      <c r="B10" s="45"/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</row>
    <row r="11" spans="1:25" ht="24" customHeight="1" x14ac:dyDescent="0.25">
      <c r="A11" s="44"/>
      <c r="B11" s="45"/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</row>
    <row r="12" spans="1:25" ht="42" customHeight="1" x14ac:dyDescent="0.25">
      <c r="A12" s="2" t="s">
        <v>27</v>
      </c>
      <c r="B12" s="2" t="s">
        <v>12</v>
      </c>
      <c r="C12" s="2" t="s">
        <v>28</v>
      </c>
      <c r="D12" s="2" t="s">
        <v>29</v>
      </c>
      <c r="E12" s="2" t="s">
        <v>30</v>
      </c>
      <c r="F12" s="2" t="s">
        <v>31</v>
      </c>
      <c r="G12" s="2" t="s">
        <v>32</v>
      </c>
      <c r="H12" s="2" t="s">
        <v>33</v>
      </c>
      <c r="I12" s="2" t="s">
        <v>34</v>
      </c>
      <c r="J12" s="2" t="s">
        <v>35</v>
      </c>
      <c r="K12" s="2" t="s">
        <v>36</v>
      </c>
      <c r="L12" s="2" t="s">
        <v>37</v>
      </c>
      <c r="M12" s="2" t="s">
        <v>38</v>
      </c>
      <c r="N12" s="2" t="s">
        <v>39</v>
      </c>
      <c r="O12" s="2" t="s">
        <v>40</v>
      </c>
      <c r="P12" s="2" t="s">
        <v>41</v>
      </c>
      <c r="Q12" s="2" t="s">
        <v>42</v>
      </c>
      <c r="R12" s="2" t="s">
        <v>43</v>
      </c>
      <c r="S12" s="2" t="s">
        <v>44</v>
      </c>
      <c r="T12" s="2" t="s">
        <v>45</v>
      </c>
      <c r="U12" s="2" t="s">
        <v>46</v>
      </c>
      <c r="V12" s="2" t="s">
        <v>47</v>
      </c>
      <c r="W12" s="2" t="s">
        <v>48</v>
      </c>
      <c r="X12" s="2" t="s">
        <v>49</v>
      </c>
      <c r="Y12" s="2" t="s">
        <v>50</v>
      </c>
    </row>
    <row r="13" spans="1:25" ht="54" customHeight="1" x14ac:dyDescent="0.25">
      <c r="A13" s="29" t="s">
        <v>51</v>
      </c>
      <c r="B13" s="3" t="s">
        <v>52</v>
      </c>
      <c r="C13" s="3" t="s">
        <v>53</v>
      </c>
      <c r="D13" s="3" t="s">
        <v>54</v>
      </c>
      <c r="E13" s="3" t="s">
        <v>55</v>
      </c>
      <c r="F13" s="3" t="s">
        <v>56</v>
      </c>
      <c r="G13" s="3" t="s">
        <v>57</v>
      </c>
      <c r="H13" s="3" t="s">
        <v>58</v>
      </c>
      <c r="I13" s="30">
        <v>3</v>
      </c>
      <c r="J13" s="30">
        <v>2</v>
      </c>
      <c r="K13" s="32">
        <f t="shared" ref="K13:K42" si="0">IF(OR(I13="",J13=""),"",I13*J13)</f>
        <v>6</v>
      </c>
      <c r="L13" s="11" t="str">
        <f t="shared" ref="L13:L42" si="1">IF(K13="","",IF(K13&lt;=4,"Niedrig",IF(K13&lt;=9,"Mittel",IF(K13&lt;=16,"Hoch","Kritisch"))))</f>
        <v>Mittel</v>
      </c>
      <c r="M13" s="3" t="s">
        <v>59</v>
      </c>
      <c r="N13" s="9" t="s">
        <v>60</v>
      </c>
      <c r="O13" s="3" t="s">
        <v>61</v>
      </c>
      <c r="P13" s="13">
        <v>46265</v>
      </c>
      <c r="Q13" s="9" t="s">
        <v>62</v>
      </c>
      <c r="R13" s="3" t="s">
        <v>63</v>
      </c>
      <c r="S13" s="13"/>
      <c r="T13" s="9" t="s">
        <v>64</v>
      </c>
      <c r="U13" s="30">
        <v>2</v>
      </c>
      <c r="V13" s="30">
        <v>2</v>
      </c>
      <c r="W13" s="32">
        <f t="shared" ref="W13:W42" si="2">IF(OR(U13="",V13=""),"",U13*V13)</f>
        <v>4</v>
      </c>
      <c r="X13" s="11" t="str">
        <f t="shared" ref="X13:X42" si="3">IF(W13="","",IF(W13&lt;=4,"Niedrig",IF(W13&lt;=9,"Mittel",IF(W13&lt;=16,"Hoch","Kritisch"))))</f>
        <v>Niedrig</v>
      </c>
      <c r="Y13" s="4" t="s">
        <v>65</v>
      </c>
    </row>
    <row r="14" spans="1:25" ht="54" customHeight="1" x14ac:dyDescent="0.25">
      <c r="A14" s="29" t="s">
        <v>66</v>
      </c>
      <c r="B14" s="3" t="s">
        <v>67</v>
      </c>
      <c r="C14" s="3" t="s">
        <v>68</v>
      </c>
      <c r="D14" s="3" t="s">
        <v>69</v>
      </c>
      <c r="E14" s="3" t="s">
        <v>70</v>
      </c>
      <c r="F14" s="3" t="s">
        <v>71</v>
      </c>
      <c r="G14" s="3" t="s">
        <v>72</v>
      </c>
      <c r="H14" s="3" t="s">
        <v>73</v>
      </c>
      <c r="I14" s="30">
        <v>3</v>
      </c>
      <c r="J14" s="30">
        <v>2</v>
      </c>
      <c r="K14" s="32">
        <f t="shared" si="0"/>
        <v>6</v>
      </c>
      <c r="L14" s="11" t="str">
        <f t="shared" si="1"/>
        <v>Mittel</v>
      </c>
      <c r="M14" s="3" t="s">
        <v>74</v>
      </c>
      <c r="N14" s="9" t="s">
        <v>60</v>
      </c>
      <c r="O14" s="3" t="s">
        <v>75</v>
      </c>
      <c r="P14" s="13">
        <v>46290</v>
      </c>
      <c r="Q14" s="9" t="s">
        <v>76</v>
      </c>
      <c r="R14" s="3" t="s">
        <v>77</v>
      </c>
      <c r="S14" s="13">
        <v>46293</v>
      </c>
      <c r="T14" s="9" t="s">
        <v>78</v>
      </c>
      <c r="U14" s="30">
        <v>1</v>
      </c>
      <c r="V14" s="30">
        <v>2</v>
      </c>
      <c r="W14" s="32">
        <f t="shared" si="2"/>
        <v>2</v>
      </c>
      <c r="X14" s="11" t="str">
        <f t="shared" si="3"/>
        <v>Niedrig</v>
      </c>
      <c r="Y14" s="4" t="s">
        <v>79</v>
      </c>
    </row>
    <row r="15" spans="1:25" ht="54" customHeight="1" x14ac:dyDescent="0.25">
      <c r="A15" s="29" t="s">
        <v>80</v>
      </c>
      <c r="B15" s="3" t="s">
        <v>81</v>
      </c>
      <c r="C15" s="3" t="s">
        <v>82</v>
      </c>
      <c r="D15" s="3" t="s">
        <v>83</v>
      </c>
      <c r="E15" s="3" t="s">
        <v>84</v>
      </c>
      <c r="F15" s="3" t="s">
        <v>85</v>
      </c>
      <c r="G15" s="3" t="s">
        <v>72</v>
      </c>
      <c r="H15" s="3" t="s">
        <v>86</v>
      </c>
      <c r="I15" s="30">
        <v>2</v>
      </c>
      <c r="J15" s="30">
        <v>4</v>
      </c>
      <c r="K15" s="32">
        <f t="shared" si="0"/>
        <v>8</v>
      </c>
      <c r="L15" s="11" t="str">
        <f t="shared" si="1"/>
        <v>Mittel</v>
      </c>
      <c r="M15" s="3" t="s">
        <v>87</v>
      </c>
      <c r="N15" s="9" t="s">
        <v>88</v>
      </c>
      <c r="O15" s="3" t="s">
        <v>89</v>
      </c>
      <c r="P15" s="13">
        <v>46285</v>
      </c>
      <c r="Q15" s="9" t="s">
        <v>25</v>
      </c>
      <c r="R15" s="3" t="s">
        <v>90</v>
      </c>
      <c r="S15" s="13">
        <v>46287</v>
      </c>
      <c r="T15" s="9" t="s">
        <v>78</v>
      </c>
      <c r="U15" s="30">
        <v>1</v>
      </c>
      <c r="V15" s="30">
        <v>4</v>
      </c>
      <c r="W15" s="32">
        <f t="shared" si="2"/>
        <v>4</v>
      </c>
      <c r="X15" s="11" t="str">
        <f t="shared" si="3"/>
        <v>Niedrig</v>
      </c>
      <c r="Y15" s="4" t="s">
        <v>91</v>
      </c>
    </row>
    <row r="16" spans="1:25" ht="54" customHeight="1" x14ac:dyDescent="0.25">
      <c r="A16" s="29" t="s">
        <v>92</v>
      </c>
      <c r="B16" s="3" t="s">
        <v>93</v>
      </c>
      <c r="C16" s="3" t="s">
        <v>94</v>
      </c>
      <c r="D16" s="3" t="s">
        <v>69</v>
      </c>
      <c r="E16" s="3" t="s">
        <v>95</v>
      </c>
      <c r="F16" s="3" t="s">
        <v>96</v>
      </c>
      <c r="G16" s="3" t="s">
        <v>72</v>
      </c>
      <c r="H16" s="3" t="s">
        <v>97</v>
      </c>
      <c r="I16" s="30">
        <v>3</v>
      </c>
      <c r="J16" s="30">
        <v>3</v>
      </c>
      <c r="K16" s="32">
        <f t="shared" si="0"/>
        <v>9</v>
      </c>
      <c r="L16" s="11" t="str">
        <f t="shared" si="1"/>
        <v>Mittel</v>
      </c>
      <c r="M16" s="3" t="s">
        <v>98</v>
      </c>
      <c r="N16" s="9" t="s">
        <v>88</v>
      </c>
      <c r="O16" s="3" t="s">
        <v>99</v>
      </c>
      <c r="P16" s="13">
        <v>46300</v>
      </c>
      <c r="Q16" s="9" t="s">
        <v>100</v>
      </c>
      <c r="R16" s="3" t="s">
        <v>101</v>
      </c>
      <c r="S16" s="13"/>
      <c r="T16" s="9" t="s">
        <v>64</v>
      </c>
      <c r="U16" s="30">
        <v>2</v>
      </c>
      <c r="V16" s="30">
        <v>2</v>
      </c>
      <c r="W16" s="32">
        <f t="shared" si="2"/>
        <v>4</v>
      </c>
      <c r="X16" s="11" t="str">
        <f t="shared" si="3"/>
        <v>Niedrig</v>
      </c>
      <c r="Y16" s="4" t="s">
        <v>102</v>
      </c>
    </row>
    <row r="17" spans="1:25" ht="54" customHeight="1" x14ac:dyDescent="0.25">
      <c r="A17" s="29" t="s">
        <v>103</v>
      </c>
      <c r="B17" s="3" t="s">
        <v>104</v>
      </c>
      <c r="C17" s="3" t="s">
        <v>105</v>
      </c>
      <c r="D17" s="3" t="s">
        <v>106</v>
      </c>
      <c r="E17" s="3" t="s">
        <v>107</v>
      </c>
      <c r="F17" s="3" t="s">
        <v>108</v>
      </c>
      <c r="G17" s="3" t="s">
        <v>72</v>
      </c>
      <c r="H17" s="3" t="s">
        <v>109</v>
      </c>
      <c r="I17" s="30">
        <v>3</v>
      </c>
      <c r="J17" s="30">
        <v>2</v>
      </c>
      <c r="K17" s="32">
        <f t="shared" si="0"/>
        <v>6</v>
      </c>
      <c r="L17" s="11" t="str">
        <f t="shared" si="1"/>
        <v>Mittel</v>
      </c>
      <c r="M17" s="3" t="s">
        <v>110</v>
      </c>
      <c r="N17" s="9" t="s">
        <v>60</v>
      </c>
      <c r="O17" s="3" t="s">
        <v>19</v>
      </c>
      <c r="P17" s="13">
        <v>46310</v>
      </c>
      <c r="Q17" s="9" t="s">
        <v>62</v>
      </c>
      <c r="R17" s="3" t="s">
        <v>111</v>
      </c>
      <c r="S17" s="13"/>
      <c r="T17" s="9" t="s">
        <v>64</v>
      </c>
      <c r="U17" s="30">
        <v>2</v>
      </c>
      <c r="V17" s="30">
        <v>2</v>
      </c>
      <c r="W17" s="32">
        <f t="shared" si="2"/>
        <v>4</v>
      </c>
      <c r="X17" s="11" t="str">
        <f t="shared" si="3"/>
        <v>Niedrig</v>
      </c>
      <c r="Y17" s="4" t="s">
        <v>112</v>
      </c>
    </row>
    <row r="18" spans="1:25" ht="54" customHeight="1" x14ac:dyDescent="0.25">
      <c r="A18" s="29" t="s">
        <v>113</v>
      </c>
      <c r="B18" s="3" t="s">
        <v>114</v>
      </c>
      <c r="C18" s="3" t="s">
        <v>115</v>
      </c>
      <c r="D18" s="3" t="s">
        <v>116</v>
      </c>
      <c r="E18" s="3" t="s">
        <v>117</v>
      </c>
      <c r="F18" s="3" t="s">
        <v>118</v>
      </c>
      <c r="G18" s="3" t="s">
        <v>72</v>
      </c>
      <c r="H18" s="3" t="s">
        <v>119</v>
      </c>
      <c r="I18" s="30">
        <v>2</v>
      </c>
      <c r="J18" s="30">
        <v>3</v>
      </c>
      <c r="K18" s="32">
        <f t="shared" si="0"/>
        <v>6</v>
      </c>
      <c r="L18" s="11" t="str">
        <f t="shared" si="1"/>
        <v>Mittel</v>
      </c>
      <c r="M18" s="3" t="s">
        <v>120</v>
      </c>
      <c r="N18" s="9" t="s">
        <v>121</v>
      </c>
      <c r="O18" s="3" t="s">
        <v>122</v>
      </c>
      <c r="P18" s="13">
        <v>46305</v>
      </c>
      <c r="Q18" s="9" t="s">
        <v>100</v>
      </c>
      <c r="R18" s="3" t="s">
        <v>123</v>
      </c>
      <c r="S18" s="13"/>
      <c r="T18" s="9" t="s">
        <v>64</v>
      </c>
      <c r="U18" s="30">
        <v>1</v>
      </c>
      <c r="V18" s="30">
        <v>2</v>
      </c>
      <c r="W18" s="32">
        <f t="shared" si="2"/>
        <v>2</v>
      </c>
      <c r="X18" s="11" t="str">
        <f t="shared" si="3"/>
        <v>Niedrig</v>
      </c>
      <c r="Y18" s="4" t="s">
        <v>124</v>
      </c>
    </row>
    <row r="19" spans="1:25" ht="54" customHeight="1" x14ac:dyDescent="0.25">
      <c r="A19" s="29" t="s">
        <v>125</v>
      </c>
      <c r="B19" s="3" t="s">
        <v>126</v>
      </c>
      <c r="C19" s="3" t="s">
        <v>127</v>
      </c>
      <c r="D19" s="3" t="s">
        <v>128</v>
      </c>
      <c r="E19" s="3" t="s">
        <v>129</v>
      </c>
      <c r="F19" s="3" t="s">
        <v>130</v>
      </c>
      <c r="G19" s="3" t="s">
        <v>57</v>
      </c>
      <c r="H19" s="3" t="s">
        <v>131</v>
      </c>
      <c r="I19" s="30">
        <v>2</v>
      </c>
      <c r="J19" s="30">
        <v>5</v>
      </c>
      <c r="K19" s="32">
        <f t="shared" si="0"/>
        <v>10</v>
      </c>
      <c r="L19" s="11" t="str">
        <f t="shared" si="1"/>
        <v>Hoch</v>
      </c>
      <c r="M19" s="3" t="s">
        <v>132</v>
      </c>
      <c r="N19" s="9" t="s">
        <v>60</v>
      </c>
      <c r="O19" s="3" t="s">
        <v>133</v>
      </c>
      <c r="P19" s="13">
        <v>46283</v>
      </c>
      <c r="Q19" s="9" t="s">
        <v>25</v>
      </c>
      <c r="R19" s="3" t="s">
        <v>134</v>
      </c>
      <c r="S19" s="13">
        <v>46289</v>
      </c>
      <c r="T19" s="9" t="s">
        <v>78</v>
      </c>
      <c r="U19" s="30">
        <v>1</v>
      </c>
      <c r="V19" s="30">
        <v>5</v>
      </c>
      <c r="W19" s="32">
        <f t="shared" si="2"/>
        <v>5</v>
      </c>
      <c r="X19" s="11" t="str">
        <f t="shared" si="3"/>
        <v>Mittel</v>
      </c>
      <c r="Y19" s="4" t="s">
        <v>135</v>
      </c>
    </row>
    <row r="20" spans="1:25" ht="54" customHeight="1" x14ac:dyDescent="0.25">
      <c r="A20" s="29" t="s">
        <v>136</v>
      </c>
      <c r="B20" s="3" t="s">
        <v>137</v>
      </c>
      <c r="C20" s="3" t="s">
        <v>138</v>
      </c>
      <c r="D20" s="3" t="s">
        <v>139</v>
      </c>
      <c r="E20" s="3" t="s">
        <v>140</v>
      </c>
      <c r="F20" s="3" t="s">
        <v>141</v>
      </c>
      <c r="G20" s="3" t="s">
        <v>72</v>
      </c>
      <c r="H20" s="3" t="s">
        <v>142</v>
      </c>
      <c r="I20" s="30">
        <v>2</v>
      </c>
      <c r="J20" s="30">
        <v>3</v>
      </c>
      <c r="K20" s="32">
        <f t="shared" si="0"/>
        <v>6</v>
      </c>
      <c r="L20" s="11" t="str">
        <f t="shared" si="1"/>
        <v>Mittel</v>
      </c>
      <c r="M20" s="3" t="s">
        <v>143</v>
      </c>
      <c r="N20" s="9" t="s">
        <v>88</v>
      </c>
      <c r="O20" s="3" t="s">
        <v>61</v>
      </c>
      <c r="P20" s="13">
        <v>46315</v>
      </c>
      <c r="Q20" s="9" t="s">
        <v>100</v>
      </c>
      <c r="R20" s="3" t="s">
        <v>144</v>
      </c>
      <c r="S20" s="13"/>
      <c r="T20" s="9" t="s">
        <v>64</v>
      </c>
      <c r="U20" s="30">
        <v>1</v>
      </c>
      <c r="V20" s="30">
        <v>2</v>
      </c>
      <c r="W20" s="32">
        <f t="shared" si="2"/>
        <v>2</v>
      </c>
      <c r="X20" s="11" t="str">
        <f t="shared" si="3"/>
        <v>Niedrig</v>
      </c>
      <c r="Y20" s="4" t="s">
        <v>145</v>
      </c>
    </row>
    <row r="21" spans="1:25" ht="54" customHeight="1" x14ac:dyDescent="0.25">
      <c r="A21" s="7"/>
      <c r="B21" s="3"/>
      <c r="C21" s="3"/>
      <c r="D21" s="3"/>
      <c r="E21" s="3"/>
      <c r="F21" s="3"/>
      <c r="G21" s="3"/>
      <c r="H21" s="3"/>
      <c r="I21" s="30"/>
      <c r="J21" s="30"/>
      <c r="K21" s="32" t="str">
        <f t="shared" si="0"/>
        <v/>
      </c>
      <c r="L21" s="11" t="str">
        <f t="shared" si="1"/>
        <v/>
      </c>
      <c r="M21" s="3"/>
      <c r="N21" s="9"/>
      <c r="O21" s="3"/>
      <c r="P21" s="13"/>
      <c r="Q21" s="9"/>
      <c r="R21" s="3"/>
      <c r="S21" s="13"/>
      <c r="T21" s="9"/>
      <c r="U21" s="30"/>
      <c r="V21" s="30"/>
      <c r="W21" s="32" t="str">
        <f t="shared" si="2"/>
        <v/>
      </c>
      <c r="X21" s="11" t="str">
        <f t="shared" si="3"/>
        <v/>
      </c>
      <c r="Y21" s="4"/>
    </row>
    <row r="22" spans="1:25" ht="54" customHeight="1" x14ac:dyDescent="0.25">
      <c r="A22" s="7"/>
      <c r="B22" s="3"/>
      <c r="C22" s="3"/>
      <c r="D22" s="3"/>
      <c r="E22" s="3"/>
      <c r="F22" s="3"/>
      <c r="G22" s="3"/>
      <c r="H22" s="3"/>
      <c r="I22" s="30"/>
      <c r="J22" s="30"/>
      <c r="K22" s="32" t="str">
        <f t="shared" si="0"/>
        <v/>
      </c>
      <c r="L22" s="11" t="str">
        <f t="shared" si="1"/>
        <v/>
      </c>
      <c r="M22" s="3"/>
      <c r="N22" s="9"/>
      <c r="O22" s="3"/>
      <c r="P22" s="13"/>
      <c r="Q22" s="9"/>
      <c r="R22" s="3"/>
      <c r="S22" s="13"/>
      <c r="T22" s="9"/>
      <c r="U22" s="30"/>
      <c r="V22" s="30"/>
      <c r="W22" s="32" t="str">
        <f t="shared" si="2"/>
        <v/>
      </c>
      <c r="X22" s="11" t="str">
        <f t="shared" si="3"/>
        <v/>
      </c>
      <c r="Y22" s="4"/>
    </row>
    <row r="23" spans="1:25" ht="54" customHeight="1" x14ac:dyDescent="0.25">
      <c r="A23" s="7"/>
      <c r="B23" s="3"/>
      <c r="C23" s="3"/>
      <c r="D23" s="3"/>
      <c r="E23" s="3"/>
      <c r="F23" s="3"/>
      <c r="G23" s="3"/>
      <c r="H23" s="3"/>
      <c r="I23" s="30"/>
      <c r="J23" s="30"/>
      <c r="K23" s="32" t="str">
        <f t="shared" si="0"/>
        <v/>
      </c>
      <c r="L23" s="11" t="str">
        <f t="shared" si="1"/>
        <v/>
      </c>
      <c r="M23" s="3"/>
      <c r="N23" s="9"/>
      <c r="O23" s="3"/>
      <c r="P23" s="13"/>
      <c r="Q23" s="9"/>
      <c r="R23" s="3"/>
      <c r="S23" s="13"/>
      <c r="T23" s="9"/>
      <c r="U23" s="30"/>
      <c r="V23" s="30"/>
      <c r="W23" s="32" t="str">
        <f t="shared" si="2"/>
        <v/>
      </c>
      <c r="X23" s="11" t="str">
        <f t="shared" si="3"/>
        <v/>
      </c>
      <c r="Y23" s="4"/>
    </row>
    <row r="24" spans="1:25" ht="54" customHeight="1" x14ac:dyDescent="0.25">
      <c r="A24" s="7"/>
      <c r="B24" s="3"/>
      <c r="C24" s="3"/>
      <c r="D24" s="3"/>
      <c r="E24" s="3"/>
      <c r="F24" s="3"/>
      <c r="G24" s="3"/>
      <c r="H24" s="3"/>
      <c r="I24" s="30"/>
      <c r="J24" s="30"/>
      <c r="K24" s="32" t="str">
        <f t="shared" si="0"/>
        <v/>
      </c>
      <c r="L24" s="11" t="str">
        <f t="shared" si="1"/>
        <v/>
      </c>
      <c r="M24" s="3"/>
      <c r="N24" s="9"/>
      <c r="O24" s="3"/>
      <c r="P24" s="13"/>
      <c r="Q24" s="9"/>
      <c r="R24" s="3"/>
      <c r="S24" s="13"/>
      <c r="T24" s="9"/>
      <c r="U24" s="30"/>
      <c r="V24" s="30"/>
      <c r="W24" s="32" t="str">
        <f t="shared" si="2"/>
        <v/>
      </c>
      <c r="X24" s="11" t="str">
        <f t="shared" si="3"/>
        <v/>
      </c>
      <c r="Y24" s="4"/>
    </row>
    <row r="25" spans="1:25" ht="54" customHeight="1" x14ac:dyDescent="0.25">
      <c r="A25" s="7"/>
      <c r="B25" s="3"/>
      <c r="C25" s="3"/>
      <c r="D25" s="3"/>
      <c r="E25" s="3"/>
      <c r="F25" s="3"/>
      <c r="G25" s="3"/>
      <c r="H25" s="3"/>
      <c r="I25" s="30"/>
      <c r="J25" s="30"/>
      <c r="K25" s="32" t="str">
        <f t="shared" si="0"/>
        <v/>
      </c>
      <c r="L25" s="11" t="str">
        <f t="shared" si="1"/>
        <v/>
      </c>
      <c r="M25" s="3"/>
      <c r="N25" s="9"/>
      <c r="O25" s="3"/>
      <c r="P25" s="13"/>
      <c r="Q25" s="9"/>
      <c r="R25" s="3"/>
      <c r="S25" s="13"/>
      <c r="T25" s="9"/>
      <c r="U25" s="30"/>
      <c r="V25" s="30"/>
      <c r="W25" s="32" t="str">
        <f t="shared" si="2"/>
        <v/>
      </c>
      <c r="X25" s="11" t="str">
        <f t="shared" si="3"/>
        <v/>
      </c>
      <c r="Y25" s="4"/>
    </row>
    <row r="26" spans="1:25" ht="54" customHeight="1" x14ac:dyDescent="0.25">
      <c r="A26" s="7"/>
      <c r="B26" s="3"/>
      <c r="C26" s="3"/>
      <c r="D26" s="3"/>
      <c r="E26" s="3"/>
      <c r="F26" s="3"/>
      <c r="G26" s="3"/>
      <c r="H26" s="3"/>
      <c r="I26" s="30"/>
      <c r="J26" s="30"/>
      <c r="K26" s="32" t="str">
        <f t="shared" si="0"/>
        <v/>
      </c>
      <c r="L26" s="11" t="str">
        <f t="shared" si="1"/>
        <v/>
      </c>
      <c r="M26" s="3"/>
      <c r="N26" s="9"/>
      <c r="O26" s="3"/>
      <c r="P26" s="13"/>
      <c r="Q26" s="9"/>
      <c r="R26" s="3"/>
      <c r="S26" s="13"/>
      <c r="T26" s="9"/>
      <c r="U26" s="30"/>
      <c r="V26" s="30"/>
      <c r="W26" s="32" t="str">
        <f t="shared" si="2"/>
        <v/>
      </c>
      <c r="X26" s="11" t="str">
        <f t="shared" si="3"/>
        <v/>
      </c>
      <c r="Y26" s="4"/>
    </row>
    <row r="27" spans="1:25" ht="54" customHeight="1" x14ac:dyDescent="0.25">
      <c r="A27" s="7"/>
      <c r="B27" s="3"/>
      <c r="C27" s="3"/>
      <c r="D27" s="3"/>
      <c r="E27" s="3"/>
      <c r="F27" s="3"/>
      <c r="G27" s="3"/>
      <c r="H27" s="3"/>
      <c r="I27" s="30"/>
      <c r="J27" s="30"/>
      <c r="K27" s="32" t="str">
        <f t="shared" si="0"/>
        <v/>
      </c>
      <c r="L27" s="11" t="str">
        <f t="shared" si="1"/>
        <v/>
      </c>
      <c r="M27" s="3"/>
      <c r="N27" s="9"/>
      <c r="O27" s="3"/>
      <c r="P27" s="13"/>
      <c r="Q27" s="9"/>
      <c r="R27" s="3"/>
      <c r="S27" s="13"/>
      <c r="T27" s="9"/>
      <c r="U27" s="30"/>
      <c r="V27" s="30"/>
      <c r="W27" s="32" t="str">
        <f t="shared" si="2"/>
        <v/>
      </c>
      <c r="X27" s="11" t="str">
        <f t="shared" si="3"/>
        <v/>
      </c>
      <c r="Y27" s="4"/>
    </row>
    <row r="28" spans="1:25" ht="54" customHeight="1" x14ac:dyDescent="0.25">
      <c r="A28" s="7"/>
      <c r="B28" s="3"/>
      <c r="C28" s="3"/>
      <c r="D28" s="3"/>
      <c r="E28" s="3"/>
      <c r="F28" s="3"/>
      <c r="G28" s="3"/>
      <c r="H28" s="3"/>
      <c r="I28" s="30"/>
      <c r="J28" s="30"/>
      <c r="K28" s="32" t="str">
        <f t="shared" si="0"/>
        <v/>
      </c>
      <c r="L28" s="11" t="str">
        <f t="shared" si="1"/>
        <v/>
      </c>
      <c r="M28" s="3"/>
      <c r="N28" s="9"/>
      <c r="O28" s="3"/>
      <c r="P28" s="13"/>
      <c r="Q28" s="9"/>
      <c r="R28" s="3"/>
      <c r="S28" s="13"/>
      <c r="T28" s="9"/>
      <c r="U28" s="30"/>
      <c r="V28" s="30"/>
      <c r="W28" s="32" t="str">
        <f t="shared" si="2"/>
        <v/>
      </c>
      <c r="X28" s="11" t="str">
        <f t="shared" si="3"/>
        <v/>
      </c>
      <c r="Y28" s="4"/>
    </row>
    <row r="29" spans="1:25" ht="54" customHeight="1" x14ac:dyDescent="0.25">
      <c r="A29" s="7"/>
      <c r="B29" s="3"/>
      <c r="C29" s="3"/>
      <c r="D29" s="3"/>
      <c r="E29" s="3"/>
      <c r="F29" s="3"/>
      <c r="G29" s="3"/>
      <c r="H29" s="3"/>
      <c r="I29" s="30"/>
      <c r="J29" s="30"/>
      <c r="K29" s="32" t="str">
        <f t="shared" si="0"/>
        <v/>
      </c>
      <c r="L29" s="11" t="str">
        <f t="shared" si="1"/>
        <v/>
      </c>
      <c r="M29" s="3"/>
      <c r="N29" s="9"/>
      <c r="O29" s="3"/>
      <c r="P29" s="13"/>
      <c r="Q29" s="9"/>
      <c r="R29" s="3"/>
      <c r="S29" s="13"/>
      <c r="T29" s="9"/>
      <c r="U29" s="30"/>
      <c r="V29" s="30"/>
      <c r="W29" s="32" t="str">
        <f t="shared" si="2"/>
        <v/>
      </c>
      <c r="X29" s="11" t="str">
        <f t="shared" si="3"/>
        <v/>
      </c>
      <c r="Y29" s="4"/>
    </row>
    <row r="30" spans="1:25" ht="54" customHeight="1" x14ac:dyDescent="0.25">
      <c r="A30" s="7"/>
      <c r="B30" s="3"/>
      <c r="C30" s="3"/>
      <c r="D30" s="3"/>
      <c r="E30" s="3"/>
      <c r="F30" s="3"/>
      <c r="G30" s="3"/>
      <c r="H30" s="3"/>
      <c r="I30" s="30"/>
      <c r="J30" s="30"/>
      <c r="K30" s="32" t="str">
        <f t="shared" si="0"/>
        <v/>
      </c>
      <c r="L30" s="11" t="str">
        <f t="shared" si="1"/>
        <v/>
      </c>
      <c r="M30" s="3"/>
      <c r="N30" s="9"/>
      <c r="O30" s="3"/>
      <c r="P30" s="13"/>
      <c r="Q30" s="9"/>
      <c r="R30" s="3"/>
      <c r="S30" s="13"/>
      <c r="T30" s="9"/>
      <c r="U30" s="30"/>
      <c r="V30" s="30"/>
      <c r="W30" s="32" t="str">
        <f t="shared" si="2"/>
        <v/>
      </c>
      <c r="X30" s="11" t="str">
        <f t="shared" si="3"/>
        <v/>
      </c>
      <c r="Y30" s="4"/>
    </row>
    <row r="31" spans="1:25" ht="54" customHeight="1" x14ac:dyDescent="0.25">
      <c r="A31" s="7"/>
      <c r="B31" s="3"/>
      <c r="C31" s="3"/>
      <c r="D31" s="3"/>
      <c r="E31" s="3"/>
      <c r="F31" s="3"/>
      <c r="G31" s="3"/>
      <c r="H31" s="3"/>
      <c r="I31" s="30"/>
      <c r="J31" s="30"/>
      <c r="K31" s="32" t="str">
        <f t="shared" si="0"/>
        <v/>
      </c>
      <c r="L31" s="11" t="str">
        <f t="shared" si="1"/>
        <v/>
      </c>
      <c r="M31" s="3"/>
      <c r="N31" s="9"/>
      <c r="O31" s="3"/>
      <c r="P31" s="13"/>
      <c r="Q31" s="9"/>
      <c r="R31" s="3"/>
      <c r="S31" s="13"/>
      <c r="T31" s="9"/>
      <c r="U31" s="30"/>
      <c r="V31" s="30"/>
      <c r="W31" s="32" t="str">
        <f t="shared" si="2"/>
        <v/>
      </c>
      <c r="X31" s="11" t="str">
        <f t="shared" si="3"/>
        <v/>
      </c>
      <c r="Y31" s="4"/>
    </row>
    <row r="32" spans="1:25" ht="54" customHeight="1" x14ac:dyDescent="0.25">
      <c r="A32" s="7"/>
      <c r="B32" s="3"/>
      <c r="C32" s="3"/>
      <c r="D32" s="3"/>
      <c r="E32" s="3"/>
      <c r="F32" s="3"/>
      <c r="G32" s="3"/>
      <c r="H32" s="3"/>
      <c r="I32" s="30"/>
      <c r="J32" s="30"/>
      <c r="K32" s="32" t="str">
        <f t="shared" si="0"/>
        <v/>
      </c>
      <c r="L32" s="11" t="str">
        <f t="shared" si="1"/>
        <v/>
      </c>
      <c r="M32" s="3"/>
      <c r="N32" s="9"/>
      <c r="O32" s="3"/>
      <c r="P32" s="13"/>
      <c r="Q32" s="9"/>
      <c r="R32" s="3"/>
      <c r="S32" s="13"/>
      <c r="T32" s="9"/>
      <c r="U32" s="30"/>
      <c r="V32" s="30"/>
      <c r="W32" s="32" t="str">
        <f t="shared" si="2"/>
        <v/>
      </c>
      <c r="X32" s="11" t="str">
        <f t="shared" si="3"/>
        <v/>
      </c>
      <c r="Y32" s="4"/>
    </row>
    <row r="33" spans="1:25" ht="54" customHeight="1" x14ac:dyDescent="0.25">
      <c r="A33" s="7"/>
      <c r="B33" s="3"/>
      <c r="C33" s="3"/>
      <c r="D33" s="3"/>
      <c r="E33" s="3"/>
      <c r="F33" s="3"/>
      <c r="G33" s="3"/>
      <c r="H33" s="3"/>
      <c r="I33" s="30"/>
      <c r="J33" s="30"/>
      <c r="K33" s="32" t="str">
        <f t="shared" si="0"/>
        <v/>
      </c>
      <c r="L33" s="11" t="str">
        <f t="shared" si="1"/>
        <v/>
      </c>
      <c r="M33" s="3"/>
      <c r="N33" s="9"/>
      <c r="O33" s="3"/>
      <c r="P33" s="13"/>
      <c r="Q33" s="9"/>
      <c r="R33" s="3"/>
      <c r="S33" s="13"/>
      <c r="T33" s="9"/>
      <c r="U33" s="30"/>
      <c r="V33" s="30"/>
      <c r="W33" s="32" t="str">
        <f t="shared" si="2"/>
        <v/>
      </c>
      <c r="X33" s="11" t="str">
        <f t="shared" si="3"/>
        <v/>
      </c>
      <c r="Y33" s="4"/>
    </row>
    <row r="34" spans="1:25" ht="54" customHeight="1" x14ac:dyDescent="0.25">
      <c r="A34" s="7"/>
      <c r="B34" s="3"/>
      <c r="C34" s="3"/>
      <c r="D34" s="3"/>
      <c r="E34" s="3"/>
      <c r="F34" s="3"/>
      <c r="G34" s="3"/>
      <c r="H34" s="3"/>
      <c r="I34" s="30"/>
      <c r="J34" s="30"/>
      <c r="K34" s="32" t="str">
        <f t="shared" si="0"/>
        <v/>
      </c>
      <c r="L34" s="11" t="str">
        <f t="shared" si="1"/>
        <v/>
      </c>
      <c r="M34" s="3"/>
      <c r="N34" s="9"/>
      <c r="O34" s="3"/>
      <c r="P34" s="13"/>
      <c r="Q34" s="9"/>
      <c r="R34" s="3"/>
      <c r="S34" s="13"/>
      <c r="T34" s="9"/>
      <c r="U34" s="30"/>
      <c r="V34" s="30"/>
      <c r="W34" s="32" t="str">
        <f t="shared" si="2"/>
        <v/>
      </c>
      <c r="X34" s="11" t="str">
        <f t="shared" si="3"/>
        <v/>
      </c>
      <c r="Y34" s="4"/>
    </row>
    <row r="35" spans="1:25" ht="54" customHeight="1" x14ac:dyDescent="0.25">
      <c r="A35" s="7"/>
      <c r="B35" s="3"/>
      <c r="C35" s="3"/>
      <c r="D35" s="3"/>
      <c r="E35" s="3"/>
      <c r="F35" s="3"/>
      <c r="G35" s="3"/>
      <c r="H35" s="3"/>
      <c r="I35" s="30"/>
      <c r="J35" s="30"/>
      <c r="K35" s="32" t="str">
        <f t="shared" si="0"/>
        <v/>
      </c>
      <c r="L35" s="11" t="str">
        <f t="shared" si="1"/>
        <v/>
      </c>
      <c r="M35" s="3"/>
      <c r="N35" s="9"/>
      <c r="O35" s="3"/>
      <c r="P35" s="13"/>
      <c r="Q35" s="9"/>
      <c r="R35" s="3"/>
      <c r="S35" s="13"/>
      <c r="T35" s="9"/>
      <c r="U35" s="30"/>
      <c r="V35" s="30"/>
      <c r="W35" s="32" t="str">
        <f t="shared" si="2"/>
        <v/>
      </c>
      <c r="X35" s="11" t="str">
        <f t="shared" si="3"/>
        <v/>
      </c>
      <c r="Y35" s="4"/>
    </row>
    <row r="36" spans="1:25" ht="54" customHeight="1" x14ac:dyDescent="0.25">
      <c r="A36" s="7"/>
      <c r="B36" s="3"/>
      <c r="C36" s="3"/>
      <c r="D36" s="3"/>
      <c r="E36" s="3"/>
      <c r="F36" s="3"/>
      <c r="G36" s="3"/>
      <c r="H36" s="3"/>
      <c r="I36" s="30"/>
      <c r="J36" s="30"/>
      <c r="K36" s="32" t="str">
        <f t="shared" si="0"/>
        <v/>
      </c>
      <c r="L36" s="11" t="str">
        <f t="shared" si="1"/>
        <v/>
      </c>
      <c r="M36" s="3"/>
      <c r="N36" s="9"/>
      <c r="O36" s="3"/>
      <c r="P36" s="13"/>
      <c r="Q36" s="9"/>
      <c r="R36" s="3"/>
      <c r="S36" s="13"/>
      <c r="T36" s="9"/>
      <c r="U36" s="30"/>
      <c r="V36" s="30"/>
      <c r="W36" s="32" t="str">
        <f t="shared" si="2"/>
        <v/>
      </c>
      <c r="X36" s="11" t="str">
        <f t="shared" si="3"/>
        <v/>
      </c>
      <c r="Y36" s="4"/>
    </row>
    <row r="37" spans="1:25" ht="54" customHeight="1" x14ac:dyDescent="0.25">
      <c r="A37" s="7"/>
      <c r="B37" s="3"/>
      <c r="C37" s="3"/>
      <c r="D37" s="3"/>
      <c r="E37" s="3"/>
      <c r="F37" s="3"/>
      <c r="G37" s="3"/>
      <c r="H37" s="3"/>
      <c r="I37" s="30"/>
      <c r="J37" s="30"/>
      <c r="K37" s="32" t="str">
        <f t="shared" si="0"/>
        <v/>
      </c>
      <c r="L37" s="11" t="str">
        <f t="shared" si="1"/>
        <v/>
      </c>
      <c r="M37" s="3"/>
      <c r="N37" s="9"/>
      <c r="O37" s="3"/>
      <c r="P37" s="13"/>
      <c r="Q37" s="9"/>
      <c r="R37" s="3"/>
      <c r="S37" s="13"/>
      <c r="T37" s="9"/>
      <c r="U37" s="30"/>
      <c r="V37" s="30"/>
      <c r="W37" s="32" t="str">
        <f t="shared" si="2"/>
        <v/>
      </c>
      <c r="X37" s="11" t="str">
        <f t="shared" si="3"/>
        <v/>
      </c>
      <c r="Y37" s="4"/>
    </row>
    <row r="38" spans="1:25" ht="54" customHeight="1" x14ac:dyDescent="0.25">
      <c r="A38" s="7"/>
      <c r="B38" s="3"/>
      <c r="C38" s="3"/>
      <c r="D38" s="3"/>
      <c r="E38" s="3"/>
      <c r="F38" s="3"/>
      <c r="G38" s="3"/>
      <c r="H38" s="3"/>
      <c r="I38" s="30"/>
      <c r="J38" s="30"/>
      <c r="K38" s="32" t="str">
        <f t="shared" si="0"/>
        <v/>
      </c>
      <c r="L38" s="11" t="str">
        <f t="shared" si="1"/>
        <v/>
      </c>
      <c r="M38" s="3"/>
      <c r="N38" s="9"/>
      <c r="O38" s="3"/>
      <c r="P38" s="13"/>
      <c r="Q38" s="9"/>
      <c r="R38" s="3"/>
      <c r="S38" s="13"/>
      <c r="T38" s="9"/>
      <c r="U38" s="30"/>
      <c r="V38" s="30"/>
      <c r="W38" s="32" t="str">
        <f t="shared" si="2"/>
        <v/>
      </c>
      <c r="X38" s="11" t="str">
        <f t="shared" si="3"/>
        <v/>
      </c>
      <c r="Y38" s="4"/>
    </row>
    <row r="39" spans="1:25" ht="54" customHeight="1" x14ac:dyDescent="0.25">
      <c r="A39" s="7"/>
      <c r="B39" s="3"/>
      <c r="C39" s="3"/>
      <c r="D39" s="3"/>
      <c r="E39" s="3"/>
      <c r="F39" s="3"/>
      <c r="G39" s="3"/>
      <c r="H39" s="3"/>
      <c r="I39" s="30"/>
      <c r="J39" s="30"/>
      <c r="K39" s="32" t="str">
        <f t="shared" si="0"/>
        <v/>
      </c>
      <c r="L39" s="11" t="str">
        <f t="shared" si="1"/>
        <v/>
      </c>
      <c r="M39" s="3"/>
      <c r="N39" s="9"/>
      <c r="O39" s="3"/>
      <c r="P39" s="13"/>
      <c r="Q39" s="9"/>
      <c r="R39" s="3"/>
      <c r="S39" s="13"/>
      <c r="T39" s="9"/>
      <c r="U39" s="30"/>
      <c r="V39" s="30"/>
      <c r="W39" s="32" t="str">
        <f t="shared" si="2"/>
        <v/>
      </c>
      <c r="X39" s="11" t="str">
        <f t="shared" si="3"/>
        <v/>
      </c>
      <c r="Y39" s="4"/>
    </row>
    <row r="40" spans="1:25" ht="54" customHeight="1" x14ac:dyDescent="0.25">
      <c r="A40" s="7"/>
      <c r="B40" s="3"/>
      <c r="C40" s="3"/>
      <c r="D40" s="3"/>
      <c r="E40" s="3"/>
      <c r="F40" s="3"/>
      <c r="G40" s="3"/>
      <c r="H40" s="3"/>
      <c r="I40" s="30"/>
      <c r="J40" s="30"/>
      <c r="K40" s="32" t="str">
        <f t="shared" si="0"/>
        <v/>
      </c>
      <c r="L40" s="11" t="str">
        <f t="shared" si="1"/>
        <v/>
      </c>
      <c r="M40" s="3"/>
      <c r="N40" s="9"/>
      <c r="O40" s="3"/>
      <c r="P40" s="13"/>
      <c r="Q40" s="9"/>
      <c r="R40" s="3"/>
      <c r="S40" s="13"/>
      <c r="T40" s="9"/>
      <c r="U40" s="30"/>
      <c r="V40" s="30"/>
      <c r="W40" s="32" t="str">
        <f t="shared" si="2"/>
        <v/>
      </c>
      <c r="X40" s="11" t="str">
        <f t="shared" si="3"/>
        <v/>
      </c>
      <c r="Y40" s="4"/>
    </row>
    <row r="41" spans="1:25" ht="54" customHeight="1" x14ac:dyDescent="0.25">
      <c r="A41" s="7"/>
      <c r="B41" s="3"/>
      <c r="C41" s="3"/>
      <c r="D41" s="3"/>
      <c r="E41" s="3"/>
      <c r="F41" s="3"/>
      <c r="G41" s="3"/>
      <c r="H41" s="3"/>
      <c r="I41" s="30"/>
      <c r="J41" s="30"/>
      <c r="K41" s="32" t="str">
        <f t="shared" si="0"/>
        <v/>
      </c>
      <c r="L41" s="11" t="str">
        <f t="shared" si="1"/>
        <v/>
      </c>
      <c r="M41" s="3"/>
      <c r="N41" s="9"/>
      <c r="O41" s="3"/>
      <c r="P41" s="13"/>
      <c r="Q41" s="9"/>
      <c r="R41" s="3"/>
      <c r="S41" s="13"/>
      <c r="T41" s="9"/>
      <c r="U41" s="30"/>
      <c r="V41" s="30"/>
      <c r="W41" s="32" t="str">
        <f t="shared" si="2"/>
        <v/>
      </c>
      <c r="X41" s="11" t="str">
        <f t="shared" si="3"/>
        <v/>
      </c>
      <c r="Y41" s="4"/>
    </row>
    <row r="42" spans="1:25" ht="54" customHeight="1" x14ac:dyDescent="0.25">
      <c r="A42" s="8"/>
      <c r="B42" s="5"/>
      <c r="C42" s="5"/>
      <c r="D42" s="5"/>
      <c r="E42" s="5"/>
      <c r="F42" s="5"/>
      <c r="G42" s="5"/>
      <c r="H42" s="5"/>
      <c r="I42" s="31"/>
      <c r="J42" s="31"/>
      <c r="K42" s="33" t="str">
        <f t="shared" si="0"/>
        <v/>
      </c>
      <c r="L42" s="12" t="str">
        <f t="shared" si="1"/>
        <v/>
      </c>
      <c r="M42" s="5"/>
      <c r="N42" s="10"/>
      <c r="O42" s="5"/>
      <c r="P42" s="14"/>
      <c r="Q42" s="10"/>
      <c r="R42" s="5"/>
      <c r="S42" s="14"/>
      <c r="T42" s="10"/>
      <c r="U42" s="31"/>
      <c r="V42" s="31"/>
      <c r="W42" s="33" t="str">
        <f t="shared" si="2"/>
        <v/>
      </c>
      <c r="X42" s="12" t="str">
        <f t="shared" si="3"/>
        <v/>
      </c>
      <c r="Y42" s="6"/>
    </row>
  </sheetData>
  <mergeCells count="33">
    <mergeCell ref="U5:Y5"/>
    <mergeCell ref="A10:Y11"/>
    <mergeCell ref="A4:B4"/>
    <mergeCell ref="C4:F4"/>
    <mergeCell ref="G4:H4"/>
    <mergeCell ref="I4:J4"/>
    <mergeCell ref="K4:L4"/>
    <mergeCell ref="N4:O4"/>
    <mergeCell ref="P4:Q4"/>
    <mergeCell ref="R4:S4"/>
    <mergeCell ref="T4:U4"/>
    <mergeCell ref="V4:W4"/>
    <mergeCell ref="X4:Y4"/>
    <mergeCell ref="A5:B5"/>
    <mergeCell ref="C5:F5"/>
    <mergeCell ref="G5:H5"/>
    <mergeCell ref="I5:M5"/>
    <mergeCell ref="A1:Y2"/>
    <mergeCell ref="A3:Y3"/>
    <mergeCell ref="A6:Y6"/>
    <mergeCell ref="A7:E7"/>
    <mergeCell ref="A8:E9"/>
    <mergeCell ref="F7:J7"/>
    <mergeCell ref="F8:J9"/>
    <mergeCell ref="K7:O7"/>
    <mergeCell ref="K8:O9"/>
    <mergeCell ref="P7:T7"/>
    <mergeCell ref="P8:T9"/>
    <mergeCell ref="U7:Y7"/>
    <mergeCell ref="U8:Y9"/>
    <mergeCell ref="N5:O5"/>
    <mergeCell ref="P5:R5"/>
    <mergeCell ref="S5:T5"/>
  </mergeCells>
  <conditionalFormatting sqref="L13:L42">
    <cfRule type="expression" dxfId="16" priority="1">
      <formula>$L13="Niedrig"</formula>
    </cfRule>
    <cfRule type="expression" dxfId="15" priority="2">
      <formula>$L13="Mittel"</formula>
    </cfRule>
    <cfRule type="expression" dxfId="14" priority="3">
      <formula>$L13="Hoch"</formula>
    </cfRule>
    <cfRule type="expression" dxfId="13" priority="4">
      <formula>$L13="Kritisch"</formula>
    </cfRule>
  </conditionalFormatting>
  <conditionalFormatting sqref="P13:Q42">
    <cfRule type="expression" dxfId="12" priority="9">
      <formula>AND($P13&lt;TODAY(),$P13&lt;&gt;"",$Q13&lt;&gt;"Wirksamkeit geprüft",$Q13&lt;&gt;"Nicht erforderlich")</formula>
    </cfRule>
  </conditionalFormatting>
  <conditionalFormatting sqref="Q13:Q42">
    <cfRule type="expression" dxfId="11" priority="10">
      <formula>$Q13="Offen"</formula>
    </cfRule>
    <cfRule type="expression" dxfId="10" priority="11">
      <formula>$Q13="In Bearbeitung"</formula>
    </cfRule>
    <cfRule type="expression" dxfId="9" priority="12">
      <formula>$Q13="Umgesetzt"</formula>
    </cfRule>
    <cfRule type="expression" dxfId="8" priority="13">
      <formula>$Q13="Wirksamkeit geprüft"</formula>
    </cfRule>
    <cfRule type="expression" dxfId="7" priority="14">
      <formula>$Q13="Nicht erforderlich"</formula>
    </cfRule>
  </conditionalFormatting>
  <conditionalFormatting sqref="T13:T42">
    <cfRule type="expression" dxfId="6" priority="15">
      <formula>$T13="Wirksam"</formula>
    </cfRule>
    <cfRule type="expression" dxfId="5" priority="16">
      <formula>$T13="Teilweise wirksam"</formula>
    </cfRule>
    <cfRule type="expression" dxfId="4" priority="17">
      <formula>$T13="Nicht wirksam"</formula>
    </cfRule>
  </conditionalFormatting>
  <conditionalFormatting sqref="X13:X42">
    <cfRule type="expression" dxfId="3" priority="5">
      <formula>$X13="Niedrig"</formula>
    </cfRule>
    <cfRule type="expression" dxfId="2" priority="6">
      <formula>$X13="Mittel"</formula>
    </cfRule>
    <cfRule type="expression" dxfId="1" priority="7">
      <formula>$X13="Hoch"</formula>
    </cfRule>
    <cfRule type="expression" dxfId="0" priority="8">
      <formula>$X13="Kritisch"</formula>
    </cfRule>
  </conditionalFormatting>
  <dataValidations count="5">
    <dataValidation type="list" sqref="D13:D42" xr:uid="{00000000-0002-0000-0000-000000000000}">
      <formula1>"Mechanisch,Elektrisch,Gefahrstoffe,Biologisch,Brand / Explosion,Thermisch,Physikalische Einwirkungen,Arbeitsumgebung,Ergonomisch / körperlich,Psychisch,Arbeitsorganisation,Sonstige"</formula1>
    </dataValidation>
    <dataValidation type="list" sqref="I13:J42 U13:V42" xr:uid="{00000000-0002-0000-0000-000001000000}">
      <formula1>"1,2,3,4,5"</formula1>
    </dataValidation>
    <dataValidation type="list" sqref="N13:N42" xr:uid="{00000000-0002-0000-0000-000003000000}">
      <formula1>"S – Substitution,T – Technisch,O – Organisatorisch,P – Persönlich,Kombination"</formula1>
    </dataValidation>
    <dataValidation type="list" sqref="Q13:Q42" xr:uid="{00000000-0002-0000-0000-000004000000}">
      <formula1>"Offen,In Bearbeitung,Umgesetzt,Wirksamkeit geprüft,Nicht erforderlich"</formula1>
    </dataValidation>
    <dataValidation type="list" sqref="T13:T42" xr:uid="{00000000-0002-0000-0000-000005000000}">
      <formula1>"Noch nicht geprüft,Wirksam,Teilweise wirksam,Nicht wirksam,Nicht erforderlich"</formula1>
    </dataValidation>
  </dataValidations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1"/>
  <sheetViews>
    <sheetView workbookViewId="0"/>
  </sheetViews>
  <sheetFormatPr baseColWidth="10" defaultColWidth="9" defaultRowHeight="15" x14ac:dyDescent="0.25"/>
  <cols>
    <col min="1" max="1" width="6" customWidth="1"/>
    <col min="2" max="2" width="22" customWidth="1"/>
    <col min="3" max="3" width="24" customWidth="1"/>
    <col min="4" max="5" width="14" customWidth="1"/>
    <col min="6" max="6" width="12" customWidth="1"/>
    <col min="7" max="7" width="16" customWidth="1"/>
    <col min="8" max="9" width="17" customWidth="1"/>
    <col min="10" max="11" width="13" customWidth="1"/>
  </cols>
  <sheetData>
    <row r="1" spans="1:11" ht="27.95" customHeight="1" x14ac:dyDescent="0.25">
      <c r="A1" s="49" t="s">
        <v>146</v>
      </c>
      <c r="B1" s="49"/>
      <c r="C1" s="49"/>
      <c r="D1" s="49"/>
      <c r="E1" s="49"/>
      <c r="F1" s="49"/>
      <c r="G1" s="49"/>
      <c r="H1" s="49"/>
      <c r="I1" s="49"/>
      <c r="J1" s="49"/>
    </row>
    <row r="2" spans="1:11" ht="27.95" customHeight="1" x14ac:dyDescent="0.25">
      <c r="A2" s="49"/>
      <c r="B2" s="49"/>
      <c r="C2" s="49"/>
      <c r="D2" s="49"/>
      <c r="E2" s="49"/>
      <c r="F2" s="49"/>
      <c r="G2" s="49"/>
      <c r="H2" s="49"/>
      <c r="I2" s="49"/>
      <c r="J2" s="49"/>
    </row>
    <row r="3" spans="1:11" ht="21.95" customHeight="1" x14ac:dyDescent="0.25">
      <c r="A3" s="50" t="s">
        <v>147</v>
      </c>
      <c r="B3" s="50"/>
      <c r="C3" s="50"/>
      <c r="D3" s="50"/>
      <c r="E3" s="50"/>
      <c r="F3" s="50"/>
      <c r="G3" s="50"/>
      <c r="H3" s="50"/>
      <c r="I3" s="50"/>
      <c r="J3" s="50"/>
    </row>
    <row r="5" spans="1:11" ht="21.95" customHeight="1" x14ac:dyDescent="0.25">
      <c r="A5" s="51" t="s">
        <v>148</v>
      </c>
      <c r="B5" s="51"/>
      <c r="C5" s="51"/>
      <c r="D5" s="51"/>
      <c r="E5" s="51"/>
      <c r="G5" s="51" t="s">
        <v>149</v>
      </c>
      <c r="H5" s="51"/>
      <c r="I5" s="51"/>
      <c r="J5" s="51"/>
      <c r="K5" s="51"/>
    </row>
    <row r="6" spans="1:11" ht="38.1" customHeight="1" x14ac:dyDescent="0.25">
      <c r="A6" s="15" t="s">
        <v>150</v>
      </c>
      <c r="B6" s="17" t="s">
        <v>151</v>
      </c>
      <c r="C6" s="52" t="s">
        <v>152</v>
      </c>
      <c r="D6" s="52"/>
      <c r="E6" s="52"/>
      <c r="F6" s="19" t="s">
        <v>153</v>
      </c>
      <c r="G6" s="19">
        <v>1</v>
      </c>
      <c r="H6" s="19">
        <v>2</v>
      </c>
      <c r="I6" s="19">
        <v>3</v>
      </c>
      <c r="J6" s="19">
        <v>4</v>
      </c>
      <c r="K6" s="20">
        <v>5</v>
      </c>
    </row>
    <row r="7" spans="1:11" ht="38.1" customHeight="1" x14ac:dyDescent="0.25">
      <c r="A7" s="15" t="s">
        <v>154</v>
      </c>
      <c r="B7" s="17" t="s">
        <v>155</v>
      </c>
      <c r="C7" s="52" t="s">
        <v>156</v>
      </c>
      <c r="D7" s="52"/>
      <c r="E7" s="52"/>
      <c r="F7" s="21">
        <v>1</v>
      </c>
      <c r="G7" s="23">
        <v>1</v>
      </c>
      <c r="H7" s="23">
        <v>2</v>
      </c>
      <c r="I7" s="23">
        <v>3</v>
      </c>
      <c r="J7" s="23">
        <v>4</v>
      </c>
      <c r="K7" s="24">
        <v>5</v>
      </c>
    </row>
    <row r="8" spans="1:11" ht="38.1" customHeight="1" x14ac:dyDescent="0.25">
      <c r="A8" s="15" t="s">
        <v>157</v>
      </c>
      <c r="B8" s="17" t="s">
        <v>158</v>
      </c>
      <c r="C8" s="52" t="s">
        <v>159</v>
      </c>
      <c r="D8" s="52"/>
      <c r="E8" s="52"/>
      <c r="F8" s="21">
        <v>2</v>
      </c>
      <c r="G8" s="23">
        <v>2</v>
      </c>
      <c r="H8" s="23">
        <v>4</v>
      </c>
      <c r="I8" s="24">
        <v>6</v>
      </c>
      <c r="J8" s="24">
        <v>8</v>
      </c>
      <c r="K8" s="25">
        <v>10</v>
      </c>
    </row>
    <row r="9" spans="1:11" ht="38.1" customHeight="1" x14ac:dyDescent="0.25">
      <c r="A9" s="15" t="s">
        <v>160</v>
      </c>
      <c r="B9" s="17" t="s">
        <v>161</v>
      </c>
      <c r="C9" s="52" t="s">
        <v>162</v>
      </c>
      <c r="D9" s="52"/>
      <c r="E9" s="52"/>
      <c r="F9" s="21">
        <v>3</v>
      </c>
      <c r="G9" s="23">
        <v>3</v>
      </c>
      <c r="H9" s="24">
        <v>6</v>
      </c>
      <c r="I9" s="24">
        <v>9</v>
      </c>
      <c r="J9" s="25">
        <v>12</v>
      </c>
      <c r="K9" s="25">
        <v>15</v>
      </c>
    </row>
    <row r="10" spans="1:11" ht="38.1" customHeight="1" x14ac:dyDescent="0.25">
      <c r="A10" s="15" t="s">
        <v>163</v>
      </c>
      <c r="B10" s="17" t="s">
        <v>164</v>
      </c>
      <c r="C10" s="52" t="s">
        <v>165</v>
      </c>
      <c r="D10" s="52"/>
      <c r="E10" s="52"/>
      <c r="F10" s="21">
        <v>4</v>
      </c>
      <c r="G10" s="23">
        <v>4</v>
      </c>
      <c r="H10" s="24">
        <v>8</v>
      </c>
      <c r="I10" s="25">
        <v>12</v>
      </c>
      <c r="J10" s="25">
        <v>16</v>
      </c>
      <c r="K10" s="26">
        <v>20</v>
      </c>
    </row>
    <row r="11" spans="1:11" ht="38.1" customHeight="1" x14ac:dyDescent="0.25">
      <c r="A11" s="15" t="s">
        <v>166</v>
      </c>
      <c r="B11" s="17" t="s">
        <v>167</v>
      </c>
      <c r="C11" s="52" t="s">
        <v>168</v>
      </c>
      <c r="D11" s="52"/>
      <c r="E11" s="52"/>
      <c r="F11" s="22">
        <v>5</v>
      </c>
      <c r="G11" s="24">
        <v>5</v>
      </c>
      <c r="H11" s="25">
        <v>10</v>
      </c>
      <c r="I11" s="25">
        <v>15</v>
      </c>
      <c r="J11" s="26">
        <v>20</v>
      </c>
      <c r="K11" s="26">
        <v>25</v>
      </c>
    </row>
    <row r="12" spans="1:11" ht="38.1" customHeight="1" x14ac:dyDescent="0.25">
      <c r="A12" s="15" t="s">
        <v>169</v>
      </c>
      <c r="B12" s="17" t="s">
        <v>170</v>
      </c>
      <c r="C12" s="52" t="s">
        <v>171</v>
      </c>
      <c r="D12" s="52"/>
      <c r="E12" s="52"/>
      <c r="F12" s="54" t="s">
        <v>172</v>
      </c>
      <c r="G12" s="54"/>
      <c r="H12" s="54"/>
      <c r="I12" s="54"/>
      <c r="J12" s="54"/>
      <c r="K12" s="54"/>
    </row>
    <row r="13" spans="1:11" ht="38.1" customHeight="1" x14ac:dyDescent="0.25">
      <c r="A13" s="16" t="s">
        <v>173</v>
      </c>
      <c r="B13" s="18" t="s">
        <v>174</v>
      </c>
      <c r="C13" s="53" t="s">
        <v>175</v>
      </c>
      <c r="D13" s="53"/>
      <c r="E13" s="53"/>
      <c r="F13" s="54"/>
      <c r="G13" s="54"/>
      <c r="H13" s="54"/>
      <c r="I13" s="54"/>
      <c r="J13" s="54"/>
      <c r="K13" s="54"/>
    </row>
    <row r="15" spans="1:11" ht="21.95" customHeight="1" x14ac:dyDescent="0.25">
      <c r="A15" s="51" t="s">
        <v>176</v>
      </c>
      <c r="B15" s="51"/>
      <c r="C15" s="51"/>
      <c r="D15" s="51"/>
      <c r="E15" s="51"/>
      <c r="F15" s="51" t="s">
        <v>177</v>
      </c>
      <c r="G15" s="51"/>
      <c r="H15" s="51"/>
      <c r="I15" s="51"/>
      <c r="J15" s="51"/>
      <c r="K15" s="51"/>
    </row>
    <row r="16" spans="1:11" ht="39.950000000000003" customHeight="1" x14ac:dyDescent="0.25">
      <c r="A16" s="27">
        <v>1</v>
      </c>
      <c r="B16" s="17" t="s">
        <v>178</v>
      </c>
      <c r="C16" s="52" t="s">
        <v>179</v>
      </c>
      <c r="D16" s="52"/>
      <c r="E16" s="52"/>
      <c r="F16" s="27">
        <v>1</v>
      </c>
      <c r="G16" s="17" t="s">
        <v>180</v>
      </c>
      <c r="H16" s="52" t="s">
        <v>181</v>
      </c>
      <c r="I16" s="52"/>
      <c r="J16" s="52"/>
      <c r="K16" s="52"/>
    </row>
    <row r="17" spans="1:11" ht="39.950000000000003" customHeight="1" x14ac:dyDescent="0.25">
      <c r="A17" s="27">
        <v>2</v>
      </c>
      <c r="B17" s="17" t="s">
        <v>182</v>
      </c>
      <c r="C17" s="52" t="s">
        <v>183</v>
      </c>
      <c r="D17" s="52"/>
      <c r="E17" s="52"/>
      <c r="F17" s="27">
        <v>2</v>
      </c>
      <c r="G17" s="17" t="s">
        <v>184</v>
      </c>
      <c r="H17" s="52" t="s">
        <v>185</v>
      </c>
      <c r="I17" s="52"/>
      <c r="J17" s="52"/>
      <c r="K17" s="52"/>
    </row>
    <row r="18" spans="1:11" ht="39.950000000000003" customHeight="1" x14ac:dyDescent="0.25">
      <c r="A18" s="27">
        <v>3</v>
      </c>
      <c r="B18" s="17" t="s">
        <v>186</v>
      </c>
      <c r="C18" s="52" t="s">
        <v>187</v>
      </c>
      <c r="D18" s="52"/>
      <c r="E18" s="52"/>
      <c r="F18" s="27">
        <v>3</v>
      </c>
      <c r="G18" s="17" t="s">
        <v>188</v>
      </c>
      <c r="H18" s="52" t="s">
        <v>189</v>
      </c>
      <c r="I18" s="52"/>
      <c r="J18" s="52"/>
      <c r="K18" s="52"/>
    </row>
    <row r="19" spans="1:11" ht="39.950000000000003" customHeight="1" x14ac:dyDescent="0.25">
      <c r="A19" s="27">
        <v>4</v>
      </c>
      <c r="B19" s="17" t="s">
        <v>190</v>
      </c>
      <c r="C19" s="52" t="s">
        <v>191</v>
      </c>
      <c r="D19" s="52"/>
      <c r="E19" s="52"/>
      <c r="F19" s="27">
        <v>4</v>
      </c>
      <c r="G19" s="17" t="s">
        <v>192</v>
      </c>
      <c r="H19" s="52" t="s">
        <v>193</v>
      </c>
      <c r="I19" s="52"/>
      <c r="J19" s="52"/>
      <c r="K19" s="52"/>
    </row>
    <row r="20" spans="1:11" ht="39.950000000000003" customHeight="1" x14ac:dyDescent="0.25">
      <c r="A20" s="28">
        <v>5</v>
      </c>
      <c r="B20" s="18" t="s">
        <v>194</v>
      </c>
      <c r="C20" s="53" t="s">
        <v>195</v>
      </c>
      <c r="D20" s="53"/>
      <c r="E20" s="53"/>
      <c r="F20" s="28">
        <v>5</v>
      </c>
      <c r="G20" s="18" t="s">
        <v>196</v>
      </c>
      <c r="H20" s="53" t="s">
        <v>197</v>
      </c>
      <c r="I20" s="53"/>
      <c r="J20" s="53"/>
      <c r="K20" s="53"/>
    </row>
    <row r="22" spans="1:11" ht="21.95" customHeight="1" x14ac:dyDescent="0.25">
      <c r="A22" s="55" t="s">
        <v>198</v>
      </c>
      <c r="B22" s="55"/>
      <c r="C22" s="55"/>
      <c r="D22" s="55"/>
      <c r="E22" s="55"/>
      <c r="F22" s="55"/>
      <c r="H22" s="55" t="s">
        <v>199</v>
      </c>
      <c r="I22" s="55"/>
      <c r="J22" s="55"/>
      <c r="K22" s="55"/>
    </row>
    <row r="23" spans="1:11" ht="38.1" customHeight="1" x14ac:dyDescent="0.25">
      <c r="A23" s="15" t="s">
        <v>200</v>
      </c>
      <c r="B23" s="17" t="s">
        <v>201</v>
      </c>
      <c r="C23" s="52" t="s">
        <v>202</v>
      </c>
      <c r="D23" s="52"/>
      <c r="E23" s="52"/>
      <c r="F23" s="52"/>
      <c r="H23" s="56" t="s">
        <v>203</v>
      </c>
      <c r="I23" s="56"/>
      <c r="J23" s="57">
        <f>COUNTIF(Gefährdungsbeurteilung!$L$13:$L$42,"Niedrig")</f>
        <v>0</v>
      </c>
      <c r="K23" s="57"/>
    </row>
    <row r="24" spans="1:11" ht="38.1" customHeight="1" x14ac:dyDescent="0.25">
      <c r="A24" s="15" t="s">
        <v>204</v>
      </c>
      <c r="B24" s="17" t="s">
        <v>205</v>
      </c>
      <c r="C24" s="52" t="s">
        <v>206</v>
      </c>
      <c r="D24" s="52"/>
      <c r="E24" s="52"/>
      <c r="F24" s="52"/>
      <c r="H24" s="58" t="s">
        <v>207</v>
      </c>
      <c r="I24" s="58"/>
      <c r="J24" s="57">
        <f>COUNTIF(Gefährdungsbeurteilung!$L$13:$L$42,"Mittel")</f>
        <v>7</v>
      </c>
      <c r="K24" s="57"/>
    </row>
    <row r="25" spans="1:11" ht="38.1" customHeight="1" x14ac:dyDescent="0.25">
      <c r="A25" s="15" t="s">
        <v>208</v>
      </c>
      <c r="B25" s="17" t="s">
        <v>209</v>
      </c>
      <c r="C25" s="52" t="s">
        <v>210</v>
      </c>
      <c r="D25" s="52"/>
      <c r="E25" s="52"/>
      <c r="F25" s="52"/>
      <c r="H25" s="59" t="s">
        <v>211</v>
      </c>
      <c r="I25" s="59"/>
      <c r="J25" s="57">
        <f>COUNTIF(Gefährdungsbeurteilung!$L$13:$L$42,"Hoch")</f>
        <v>1</v>
      </c>
      <c r="K25" s="57"/>
    </row>
    <row r="26" spans="1:11" ht="38.1" customHeight="1" x14ac:dyDescent="0.25">
      <c r="A26" s="16" t="s">
        <v>212</v>
      </c>
      <c r="B26" s="18" t="s">
        <v>213</v>
      </c>
      <c r="C26" s="53" t="s">
        <v>214</v>
      </c>
      <c r="D26" s="53"/>
      <c r="E26" s="53"/>
      <c r="F26" s="53"/>
      <c r="H26" s="60" t="s">
        <v>215</v>
      </c>
      <c r="I26" s="60"/>
      <c r="J26" s="57">
        <f>COUNTIF(Gefährdungsbeurteilung!$L$13:$L$42,"Kritisch")</f>
        <v>0</v>
      </c>
      <c r="K26" s="57"/>
    </row>
    <row r="29" spans="1:11" ht="27.95" customHeight="1" x14ac:dyDescent="0.25">
      <c r="A29" s="61" t="s">
        <v>216</v>
      </c>
      <c r="B29" s="62"/>
      <c r="C29" s="62"/>
      <c r="D29" s="62"/>
      <c r="E29" s="62"/>
      <c r="F29" s="62"/>
      <c r="G29" s="62"/>
      <c r="H29" s="62"/>
      <c r="I29" s="62"/>
      <c r="J29" s="62"/>
      <c r="K29" s="62"/>
    </row>
    <row r="30" spans="1:11" ht="27.95" customHeight="1" x14ac:dyDescent="0.25">
      <c r="A30" s="61"/>
      <c r="B30" s="62"/>
      <c r="C30" s="62"/>
      <c r="D30" s="62"/>
      <c r="E30" s="62"/>
      <c r="F30" s="62"/>
      <c r="G30" s="62"/>
      <c r="H30" s="62"/>
      <c r="I30" s="62"/>
      <c r="J30" s="62"/>
      <c r="K30" s="62"/>
    </row>
    <row r="31" spans="1:11" ht="27.95" customHeight="1" x14ac:dyDescent="0.25">
      <c r="A31" s="61"/>
      <c r="B31" s="62"/>
      <c r="C31" s="62"/>
      <c r="D31" s="62"/>
      <c r="E31" s="62"/>
      <c r="F31" s="62"/>
      <c r="G31" s="62"/>
      <c r="H31" s="62"/>
      <c r="I31" s="62"/>
      <c r="J31" s="62"/>
      <c r="K31" s="62"/>
    </row>
  </sheetData>
  <mergeCells count="40">
    <mergeCell ref="H25:I25"/>
    <mergeCell ref="J25:K25"/>
    <mergeCell ref="H26:I26"/>
    <mergeCell ref="J26:K26"/>
    <mergeCell ref="A29:K31"/>
    <mergeCell ref="H22:K22"/>
    <mergeCell ref="H23:I23"/>
    <mergeCell ref="J23:K23"/>
    <mergeCell ref="H24:I24"/>
    <mergeCell ref="J24:K24"/>
    <mergeCell ref="A22:F22"/>
    <mergeCell ref="C23:F23"/>
    <mergeCell ref="C24:F24"/>
    <mergeCell ref="C25:F25"/>
    <mergeCell ref="C26:F26"/>
    <mergeCell ref="C17:E17"/>
    <mergeCell ref="C18:E18"/>
    <mergeCell ref="C19:E19"/>
    <mergeCell ref="C20:E20"/>
    <mergeCell ref="F15:K15"/>
    <mergeCell ref="H16:K16"/>
    <mergeCell ref="H17:K17"/>
    <mergeCell ref="H18:K18"/>
    <mergeCell ref="H19:K19"/>
    <mergeCell ref="H20:K20"/>
    <mergeCell ref="C13:E13"/>
    <mergeCell ref="G5:K5"/>
    <mergeCell ref="F12:K13"/>
    <mergeCell ref="A15:E15"/>
    <mergeCell ref="C16:E16"/>
    <mergeCell ref="C8:E8"/>
    <mergeCell ref="C9:E9"/>
    <mergeCell ref="C10:E10"/>
    <mergeCell ref="C11:E11"/>
    <mergeCell ref="C12:E12"/>
    <mergeCell ref="A1:J2"/>
    <mergeCell ref="A3:J3"/>
    <mergeCell ref="A5:E5"/>
    <mergeCell ref="C6:E6"/>
    <mergeCell ref="C7:E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Gefährdungsbeurteilung</vt:lpstr>
      <vt:lpstr>Bewertung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Sergio Jiménez Canales</cp:lastModifiedBy>
  <dcterms:modified xsi:type="dcterms:W3CDTF">2026-09-06T17:41:26Z</dcterms:modified>
</cp:coreProperties>
</file>