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D886F5B2-B94C-4B80-987C-48D853C2E526}" xr6:coauthVersionLast="47" xr6:coauthVersionMax="47" xr10:uidLastSave="{00000000-0000-0000-0000-000000000000}"/>
  <bookViews>
    <workbookView xWindow="-26895" yWindow="1905" windowWidth="25500" windowHeight="13500" tabRatio="500" xr2:uid="{00000000-000D-0000-FFFF-FFFF00000000}"/>
  </bookViews>
  <sheets>
    <sheet name="Kontoauszug" sheetId="1" r:id="rId1"/>
  </sheets>
  <definedNames>
    <definedName name="_xlnm.Print_Area" localSheetId="0">Kontoauszug!$A$1:$H$53</definedName>
    <definedName name="_xlnm.Print_Titles" localSheetId="0">Kontoauszug!$17:$17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0" i="1" l="1"/>
  <c r="B50" i="1"/>
  <c r="D50" i="1" s="1"/>
  <c r="C49" i="1"/>
  <c r="D49" i="1" s="1"/>
  <c r="B49" i="1"/>
  <c r="C48" i="1"/>
  <c r="B48" i="1"/>
  <c r="D48" i="1" s="1"/>
  <c r="C47" i="1"/>
  <c r="B47" i="1"/>
  <c r="D47" i="1" s="1"/>
  <c r="C46" i="1"/>
  <c r="B46" i="1"/>
  <c r="D46" i="1" s="1"/>
  <c r="C45" i="1"/>
  <c r="B45" i="1"/>
  <c r="D45" i="1" s="1"/>
  <c r="C44" i="1"/>
  <c r="B44" i="1"/>
  <c r="D44" i="1" s="1"/>
  <c r="C43" i="1"/>
  <c r="C51" i="1" s="1"/>
  <c r="B43" i="1"/>
  <c r="B51" i="1" s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C14" i="1"/>
  <c r="G13" i="1"/>
  <c r="G14" i="1" s="1"/>
  <c r="E13" i="1"/>
  <c r="C13" i="1"/>
  <c r="D43" i="1" l="1"/>
  <c r="D51" i="1" s="1"/>
</calcChain>
</file>

<file path=xl/sharedStrings.xml><?xml version="1.0" encoding="utf-8"?>
<sst xmlns="http://schemas.openxmlformats.org/spreadsheetml/2006/main" count="101" uniqueCount="83">
  <si>
    <t>KONTOAUSZUG</t>
  </si>
  <si>
    <t>Übersicht der Kontobewegungen · Vorlage zum Ausfüllen</t>
  </si>
  <si>
    <t>KONTOINHABER</t>
  </si>
  <si>
    <t>AUSZUGSINFORMATIONEN</t>
  </si>
  <si>
    <t>Name</t>
  </si>
  <si>
    <t>Mustermann Handels GmbH</t>
  </si>
  <si>
    <t>Auszugsnummer</t>
  </si>
  <si>
    <t>2026 / 09</t>
  </si>
  <si>
    <t>Anschrift</t>
  </si>
  <si>
    <t>Musterstraße 12</t>
  </si>
  <si>
    <t>Abrechnungszeitraum</t>
  </si>
  <si>
    <t>01.09.2026 – 30.09.2026</t>
  </si>
  <si>
    <t>PLZ / Ort</t>
  </si>
  <si>
    <t>26122 Musterstadt</t>
  </si>
  <si>
    <t>Erstellt am</t>
  </si>
  <si>
    <t>IBAN</t>
  </si>
  <si>
    <t>DE12 3456 7890 1234 5678 90</t>
  </si>
  <si>
    <t>Kreditinstitut</t>
  </si>
  <si>
    <t>Musterbank AG</t>
  </si>
  <si>
    <t>BIC</t>
  </si>
  <si>
    <t>MUSTDE21XXX</t>
  </si>
  <si>
    <t>Währung</t>
  </si>
  <si>
    <t>EUR (€)</t>
  </si>
  <si>
    <t>KONTOÜBERSICHT</t>
  </si>
  <si>
    <t>Alter Kontostand</t>
  </si>
  <si>
    <t>Summe Gutschriften</t>
  </si>
  <si>
    <t>Summe Belastungen</t>
  </si>
  <si>
    <t>Neuer Kontostand</t>
  </si>
  <si>
    <t>Anzahl Buchungen:</t>
  </si>
  <si>
    <t>Saldoveränderung:</t>
  </si>
  <si>
    <t>BUCHUNGEN</t>
  </si>
  <si>
    <t>Buchungstag</t>
  </si>
  <si>
    <t>Wertstellung</t>
  </si>
  <si>
    <t>Buchungstext</t>
  </si>
  <si>
    <t>Kategorie</t>
  </si>
  <si>
    <t>Beleg-Nr.</t>
  </si>
  <si>
    <t>Belastung (−)</t>
  </si>
  <si>
    <t>Gutschrift (+)</t>
  </si>
  <si>
    <t>Saldo</t>
  </si>
  <si>
    <t>Gehaltseingang Arbeitgeber</t>
  </si>
  <si>
    <t>Einnahmen</t>
  </si>
  <si>
    <t>LOHN-09/26</t>
  </si>
  <si>
    <t>Dauerauftrag Miete Wohnung</t>
  </si>
  <si>
    <t>Wohnen</t>
  </si>
  <si>
    <t>DA-1001</t>
  </si>
  <si>
    <t>Lebensmitteleinkauf</t>
  </si>
  <si>
    <t>Lebensmittel</t>
  </si>
  <si>
    <t>KK-4471</t>
  </si>
  <si>
    <t>KFZ-Versicherung Halbjahresbeitrag</t>
  </si>
  <si>
    <t>Versicherungen</t>
  </si>
  <si>
    <t>VS-2026</t>
  </si>
  <si>
    <t>Zahlungseingang Rechnung 2026-118</t>
  </si>
  <si>
    <t>RE-118</t>
  </si>
  <si>
    <t>Streaming-Abonnement</t>
  </si>
  <si>
    <t>Abonnements</t>
  </si>
  <si>
    <t>AB-77</t>
  </si>
  <si>
    <t>Kraftstoff Tankstelle</t>
  </si>
  <si>
    <t>Mobilität</t>
  </si>
  <si>
    <t>KK-4520</t>
  </si>
  <si>
    <t>Bargeldabhebung Geldautomat</t>
  </si>
  <si>
    <t>Sonstiges</t>
  </si>
  <si>
    <t>GA-3391</t>
  </si>
  <si>
    <t>Mobilfunkrechnung</t>
  </si>
  <si>
    <t>MF-09</t>
  </si>
  <si>
    <t>KK-4602</t>
  </si>
  <si>
    <t>Einkommensteuer-Vorauszahlung Q3</t>
  </si>
  <si>
    <t>Steuern &amp; Abgaben</t>
  </si>
  <si>
    <t>ESt-Q3</t>
  </si>
  <si>
    <t>Erstattung Nebenkosten</t>
  </si>
  <si>
    <t>NK-2025</t>
  </si>
  <si>
    <t>Stromabschlag</t>
  </si>
  <si>
    <t>ST-09</t>
  </si>
  <si>
    <t>Zahlungseingang Rechnung 2026-121</t>
  </si>
  <si>
    <t>RE-121</t>
  </si>
  <si>
    <t>Sparrate Übertrag Tagesgeld</t>
  </si>
  <si>
    <t>SP-09</t>
  </si>
  <si>
    <t>NACH KATEGORIE</t>
  </si>
  <si>
    <t>HINWEISE ZUM AUSFÜLLEN</t>
  </si>
  <si>
    <t>Gutschriften</t>
  </si>
  <si>
    <t>Belastungen</t>
  </si>
  <si>
    <t>•  Tragen Sie oben Kontoinhaber und Auszugsdaten ein.
•  „Alter Kontostand" ist der Startsaldo – von hier wird
    fortlaufend gerechnet.
•  Erfassen Sie je Zeile: Datum, Buchungstext, Kategorie
    und den Betrag als Belastung ODER Gutschrift.
•  Saldo, Summen und Auswertung werden automatisch
    berechnet.
•  Hellgelbe Felder sind Eingabefelder, dunkle Felder
    enthalten Formeln.</t>
  </si>
  <si>
    <t>Gesamt</t>
  </si>
  <si>
    <t>Muster-Vorlage zu Übersichtszwecken · Alle Namen, Adressen und Kontodaten sind frei erfunden · Beträge in Euro (€).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</si>
</sst>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;[Red]\-#,##0.00&quot; €&quot;"/>
  </numFmts>
  <fonts count="15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i/>
      <sz val="10"/>
      <color rgb="FFFFFFFF"/>
      <name val="Calibri"/>
      <charset val="1"/>
    </font>
    <font>
      <b/>
      <sz val="9.5"/>
      <color rgb="FF16324F"/>
      <name val="Calibri"/>
      <charset val="1"/>
    </font>
    <font>
      <sz val="9.5"/>
      <color rgb="FF6B7A88"/>
      <name val="Calibri"/>
      <charset val="1"/>
    </font>
    <font>
      <b/>
      <sz val="10.5"/>
      <color rgb="FF1A2733"/>
      <name val="Calibri"/>
      <charset val="1"/>
    </font>
    <font>
      <b/>
      <sz val="9"/>
      <color rgb="FF6B7A88"/>
      <name val="Calibri"/>
      <charset val="1"/>
    </font>
    <font>
      <b/>
      <sz val="9"/>
      <color rgb="FFFFFFFF"/>
      <name val="Calibri"/>
      <charset val="1"/>
    </font>
    <font>
      <b/>
      <sz val="14"/>
      <color rgb="FF16324F"/>
      <name val="Calibri"/>
      <charset val="1"/>
    </font>
    <font>
      <b/>
      <sz val="14"/>
      <color rgb="FFFFFFFF"/>
      <name val="Calibri"/>
      <charset val="1"/>
    </font>
    <font>
      <sz val="9"/>
      <color rgb="FF6B7A88"/>
      <name val="Calibri"/>
      <charset val="1"/>
    </font>
    <font>
      <b/>
      <sz val="9.5"/>
      <color rgb="FF1A2733"/>
      <name val="Calibri"/>
      <charset val="1"/>
    </font>
    <font>
      <b/>
      <sz val="9.5"/>
      <color rgb="FFFFFFFF"/>
      <name val="Calibri"/>
      <charset val="1"/>
    </font>
    <font>
      <sz val="9.5"/>
      <color rgb="FF1A2733"/>
      <name val="Calibri"/>
      <charset val="1"/>
    </font>
    <font>
      <i/>
      <sz val="8"/>
      <color rgb="FF6B7A88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6324F"/>
        <bgColor rgb="FF1A2733"/>
      </patternFill>
    </fill>
    <fill>
      <patternFill patternType="solid">
        <fgColor rgb="FFB08D57"/>
        <bgColor rgb="FF808000"/>
      </patternFill>
    </fill>
    <fill>
      <patternFill patternType="solid">
        <fgColor rgb="FFEEF2F6"/>
        <bgColor rgb="FFF7F9FB"/>
      </patternFill>
    </fill>
    <fill>
      <patternFill patternType="solid">
        <fgColor rgb="FFFFF7E3"/>
        <bgColor rgb="FFF7F9FB"/>
      </patternFill>
    </fill>
    <fill>
      <patternFill patternType="solid">
        <fgColor rgb="FFFFFFFF"/>
        <bgColor rgb="FFF7F9FB"/>
      </patternFill>
    </fill>
    <fill>
      <patternFill patternType="solid">
        <fgColor rgb="FFF7F9FB"/>
        <bgColor rgb="FFFFFFFF"/>
      </patternFill>
    </fill>
    <fill>
      <patternFill patternType="solid">
        <fgColor rgb="FF22496B"/>
        <bgColor rgb="FF16324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08D57"/>
      </bottom>
      <diagonal/>
    </border>
    <border>
      <left/>
      <right/>
      <top/>
      <bottom style="dotted">
        <color rgb="FFD3DBE3"/>
      </bottom>
      <diagonal/>
    </border>
    <border>
      <left style="thin">
        <color rgb="FFD3DBE3"/>
      </left>
      <right style="thin">
        <color rgb="FFD3DBE3"/>
      </right>
      <top style="thin">
        <color rgb="FFD3DBE3"/>
      </top>
      <bottom style="thin">
        <color rgb="FFD3DBE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top" wrapText="1" indent="1"/>
    </xf>
    <xf numFmtId="165" fontId="11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 indent="1"/>
    </xf>
    <xf numFmtId="165" fontId="8" fillId="6" borderId="0" xfId="0" applyNumberFormat="1" applyFont="1" applyFill="1" applyAlignment="1">
      <alignment horizontal="right" vertical="center" indent="1"/>
    </xf>
    <xf numFmtId="165" fontId="8" fillId="5" borderId="0" xfId="0" applyNumberFormat="1" applyFont="1" applyFill="1" applyAlignment="1">
      <alignment horizontal="right" vertical="center" indent="1"/>
    </xf>
    <xf numFmtId="0" fontId="7" fillId="2" borderId="0" xfId="0" applyFont="1" applyFill="1" applyAlignment="1">
      <alignment horizontal="left" vertical="center" indent="1"/>
    </xf>
    <xf numFmtId="0" fontId="6" fillId="4" borderId="0" xfId="0" applyFont="1" applyFill="1" applyAlignment="1">
      <alignment horizontal="left" vertical="center" indent="1"/>
    </xf>
    <xf numFmtId="16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indent="1"/>
    </xf>
    <xf numFmtId="0" fontId="12" fillId="2" borderId="3" xfId="0" applyFont="1" applyFill="1" applyBorder="1" applyAlignment="1">
      <alignment horizontal="right" vertical="center" indent="1"/>
    </xf>
    <xf numFmtId="164" fontId="13" fillId="7" borderId="3" xfId="0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left" vertical="center" indent="1"/>
    </xf>
    <xf numFmtId="0" fontId="4" fillId="7" borderId="3" xfId="0" applyFont="1" applyFill="1" applyBorder="1" applyAlignment="1">
      <alignment horizontal="center" vertical="center"/>
    </xf>
    <xf numFmtId="165" fontId="13" fillId="7" borderId="3" xfId="0" applyNumberFormat="1" applyFont="1" applyFill="1" applyBorder="1" applyAlignment="1">
      <alignment horizontal="right" vertical="center"/>
    </xf>
    <xf numFmtId="165" fontId="3" fillId="7" borderId="3" xfId="0" applyNumberFormat="1" applyFont="1" applyFill="1" applyBorder="1" applyAlignment="1">
      <alignment horizontal="right" vertical="center"/>
    </xf>
    <xf numFmtId="164" fontId="13" fillId="6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 indent="1"/>
    </xf>
    <xf numFmtId="0" fontId="4" fillId="6" borderId="3" xfId="0" applyFont="1" applyFill="1" applyBorder="1" applyAlignment="1">
      <alignment horizontal="center" vertical="center"/>
    </xf>
    <xf numFmtId="165" fontId="13" fillId="6" borderId="3" xfId="0" applyNumberFormat="1" applyFont="1" applyFill="1" applyBorder="1" applyAlignment="1">
      <alignment horizontal="right" vertical="center"/>
    </xf>
    <xf numFmtId="165" fontId="3" fillId="6" borderId="3" xfId="0" applyNumberFormat="1" applyFont="1" applyFill="1" applyBorder="1" applyAlignment="1">
      <alignment horizontal="right" vertical="center"/>
    </xf>
    <xf numFmtId="164" fontId="13" fillId="5" borderId="3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center" vertical="center"/>
    </xf>
    <xf numFmtId="165" fontId="13" fillId="5" borderId="3" xfId="0" applyNumberFormat="1" applyFont="1" applyFill="1" applyBorder="1" applyAlignment="1">
      <alignment horizontal="right" vertical="center"/>
    </xf>
    <xf numFmtId="165" fontId="3" fillId="5" borderId="3" xfId="0" applyNumberFormat="1" applyFont="1" applyFill="1" applyBorder="1" applyAlignment="1">
      <alignment horizontal="right" vertical="center"/>
    </xf>
    <xf numFmtId="0" fontId="7" fillId="8" borderId="3" xfId="0" applyFont="1" applyFill="1" applyBorder="1" applyAlignment="1">
      <alignment horizontal="left" vertical="center" indent="1"/>
    </xf>
    <xf numFmtId="0" fontId="7" fillId="8" borderId="3" xfId="0" applyFont="1" applyFill="1" applyBorder="1" applyAlignment="1">
      <alignment horizontal="right" vertical="center" indent="1"/>
    </xf>
    <xf numFmtId="165" fontId="12" fillId="2" borderId="3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1">
    <dxf>
      <font>
        <b/>
        <sz val="9"/>
        <color rgb="FFC00000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88"/>
      <rgbColor rgb="FF9999FF"/>
      <rgbColor rgb="FF993366"/>
      <rgbColor rgb="FFFFF7E3"/>
      <rgbColor rgb="FFEEF2F6"/>
      <rgbColor rgb="FF660066"/>
      <rgbColor rgb="FFFF8080"/>
      <rgbColor rgb="FF0066CC"/>
      <rgbColor rgb="FFD3DB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08D57"/>
      <rgbColor rgb="FF16324F"/>
      <rgbColor rgb="FF339966"/>
      <rgbColor rgb="FF003300"/>
      <rgbColor rgb="FF333300"/>
      <rgbColor rgb="FF993300"/>
      <rgbColor rgb="FF993366"/>
      <rgbColor rgb="FF22496B"/>
      <rgbColor rgb="FF1A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showGridLines="0" tabSelected="1" zoomScaleNormal="100" workbookViewId="0">
      <pane ySplit="17" topLeftCell="A18" activePane="bottomLeft" state="frozen"/>
      <selection pane="bottomLeft" activeCell="L54" sqref="L54"/>
    </sheetView>
  </sheetViews>
  <sheetFormatPr baseColWidth="10" defaultColWidth="8.7109375" defaultRowHeight="15" x14ac:dyDescent="0.25"/>
  <cols>
    <col min="1" max="1" width="11.7109375" customWidth="1"/>
    <col min="2" max="2" width="11.28515625" bestFit="1" customWidth="1"/>
    <col min="3" max="3" width="32.140625" bestFit="1" customWidth="1"/>
    <col min="4" max="4" width="14.7109375" customWidth="1"/>
    <col min="5" max="5" width="12.140625" customWidth="1"/>
    <col min="6" max="6" width="12.28515625" bestFit="1" customWidth="1"/>
    <col min="7" max="7" width="12.140625" customWidth="1"/>
    <col min="8" max="8" width="9.28515625" bestFit="1" customWidth="1"/>
  </cols>
  <sheetData>
    <row r="1" spans="1:8" ht="42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9.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ht="7.5" customHeight="1" x14ac:dyDescent="0.25"/>
    <row r="4" spans="1:8" x14ac:dyDescent="0.25">
      <c r="A4" s="12" t="s">
        <v>2</v>
      </c>
      <c r="B4" s="12"/>
      <c r="C4" s="12"/>
      <c r="E4" s="12" t="s">
        <v>3</v>
      </c>
      <c r="F4" s="12"/>
      <c r="G4" s="12"/>
      <c r="H4" s="12"/>
    </row>
    <row r="5" spans="1:8" x14ac:dyDescent="0.25">
      <c r="A5" s="15" t="s">
        <v>4</v>
      </c>
      <c r="B5" s="11" t="s">
        <v>5</v>
      </c>
      <c r="C5" s="11"/>
      <c r="E5" s="15" t="s">
        <v>6</v>
      </c>
      <c r="F5" s="11" t="s">
        <v>7</v>
      </c>
      <c r="G5" s="11"/>
      <c r="H5" s="11"/>
    </row>
    <row r="6" spans="1:8" x14ac:dyDescent="0.25">
      <c r="A6" s="15" t="s">
        <v>8</v>
      </c>
      <c r="B6" s="11" t="s">
        <v>9</v>
      </c>
      <c r="C6" s="11"/>
      <c r="E6" s="15" t="s">
        <v>10</v>
      </c>
      <c r="F6" s="11" t="s">
        <v>11</v>
      </c>
      <c r="G6" s="11"/>
      <c r="H6" s="11"/>
    </row>
    <row r="7" spans="1:8" x14ac:dyDescent="0.25">
      <c r="A7" s="15" t="s">
        <v>12</v>
      </c>
      <c r="B7" s="11" t="s">
        <v>13</v>
      </c>
      <c r="C7" s="11"/>
      <c r="E7" s="15" t="s">
        <v>14</v>
      </c>
      <c r="F7" s="10">
        <v>46295</v>
      </c>
      <c r="G7" s="10"/>
      <c r="H7" s="10"/>
    </row>
    <row r="8" spans="1:8" x14ac:dyDescent="0.25">
      <c r="A8" s="15" t="s">
        <v>15</v>
      </c>
      <c r="B8" s="11" t="s">
        <v>16</v>
      </c>
      <c r="C8" s="11"/>
      <c r="E8" s="15" t="s">
        <v>17</v>
      </c>
      <c r="F8" s="11" t="s">
        <v>18</v>
      </c>
      <c r="G8" s="11"/>
      <c r="H8" s="11"/>
    </row>
    <row r="9" spans="1:8" x14ac:dyDescent="0.25">
      <c r="A9" s="15" t="s">
        <v>19</v>
      </c>
      <c r="B9" s="11" t="s">
        <v>20</v>
      </c>
      <c r="C9" s="11"/>
      <c r="E9" s="15" t="s">
        <v>21</v>
      </c>
      <c r="F9" s="11" t="s">
        <v>22</v>
      </c>
      <c r="G9" s="11"/>
      <c r="H9" s="11"/>
    </row>
    <row r="10" spans="1:8" ht="7.5" customHeight="1" x14ac:dyDescent="0.25"/>
    <row r="11" spans="1:8" x14ac:dyDescent="0.25">
      <c r="A11" s="12" t="s">
        <v>23</v>
      </c>
      <c r="B11" s="12"/>
      <c r="C11" s="12"/>
      <c r="D11" s="12"/>
      <c r="E11" s="12"/>
      <c r="F11" s="12"/>
      <c r="G11" s="12"/>
      <c r="H11" s="12"/>
    </row>
    <row r="12" spans="1:8" ht="15.75" customHeight="1" x14ac:dyDescent="0.25">
      <c r="A12" s="9" t="s">
        <v>24</v>
      </c>
      <c r="B12" s="9"/>
      <c r="C12" s="9" t="s">
        <v>25</v>
      </c>
      <c r="D12" s="9"/>
      <c r="E12" s="9" t="s">
        <v>26</v>
      </c>
      <c r="F12" s="9"/>
      <c r="G12" s="8" t="s">
        <v>27</v>
      </c>
      <c r="H12" s="8"/>
    </row>
    <row r="13" spans="1:8" ht="25.5" customHeight="1" x14ac:dyDescent="0.25">
      <c r="A13" s="7">
        <v>4250</v>
      </c>
      <c r="B13" s="7"/>
      <c r="C13" s="6">
        <f>SUM(G18:G39)</f>
        <v>4896.3</v>
      </c>
      <c r="D13" s="6"/>
      <c r="E13" s="6">
        <f>SUM(F18:F39)</f>
        <v>2748.63</v>
      </c>
      <c r="F13" s="6"/>
      <c r="G13" s="5">
        <f>A13+C13-E13</f>
        <v>6397.6699999999992</v>
      </c>
      <c r="H13" s="5"/>
    </row>
    <row r="14" spans="1:8" ht="15.75" customHeight="1" x14ac:dyDescent="0.25">
      <c r="A14" s="4" t="s">
        <v>28</v>
      </c>
      <c r="B14" s="4"/>
      <c r="C14" s="16">
        <f>COUNT(A18:A39)</f>
        <v>15</v>
      </c>
      <c r="E14" s="4" t="s">
        <v>29</v>
      </c>
      <c r="F14" s="4"/>
      <c r="G14" s="3">
        <f>G13-A13</f>
        <v>2147.6699999999992</v>
      </c>
      <c r="H14" s="3"/>
    </row>
    <row r="15" spans="1:8" ht="7.5" customHeight="1" x14ac:dyDescent="0.25"/>
    <row r="16" spans="1:8" x14ac:dyDescent="0.25">
      <c r="A16" s="12" t="s">
        <v>30</v>
      </c>
      <c r="B16" s="12"/>
      <c r="C16" s="12"/>
      <c r="D16" s="12"/>
      <c r="E16" s="12"/>
      <c r="F16" s="12"/>
      <c r="G16" s="12"/>
      <c r="H16" s="12"/>
    </row>
    <row r="17" spans="1:8" ht="24" customHeight="1" x14ac:dyDescent="0.25">
      <c r="A17" s="17" t="s">
        <v>31</v>
      </c>
      <c r="B17" s="17" t="s">
        <v>32</v>
      </c>
      <c r="C17" s="18" t="s">
        <v>33</v>
      </c>
      <c r="D17" s="17" t="s">
        <v>34</v>
      </c>
      <c r="E17" s="17" t="s">
        <v>35</v>
      </c>
      <c r="F17" s="19" t="s">
        <v>36</v>
      </c>
      <c r="G17" s="19" t="s">
        <v>37</v>
      </c>
      <c r="H17" s="19" t="s">
        <v>38</v>
      </c>
    </row>
    <row r="18" spans="1:8" ht="18" customHeight="1" x14ac:dyDescent="0.25">
      <c r="A18" s="20">
        <v>46266</v>
      </c>
      <c r="B18" s="20">
        <v>46266</v>
      </c>
      <c r="C18" s="21" t="s">
        <v>39</v>
      </c>
      <c r="D18" s="21" t="s">
        <v>40</v>
      </c>
      <c r="E18" s="22" t="s">
        <v>41</v>
      </c>
      <c r="F18" s="23"/>
      <c r="G18" s="23">
        <v>2980</v>
      </c>
      <c r="H18" s="24">
        <f>IF(AND(F18="",G18=""),"",$A$13+SUM($G$18:G18)-SUM($F$18:F18))</f>
        <v>7230</v>
      </c>
    </row>
    <row r="19" spans="1:8" ht="18" customHeight="1" x14ac:dyDescent="0.25">
      <c r="A19" s="25">
        <v>46266</v>
      </c>
      <c r="B19" s="25">
        <v>46266</v>
      </c>
      <c r="C19" s="26" t="s">
        <v>42</v>
      </c>
      <c r="D19" s="26" t="s">
        <v>43</v>
      </c>
      <c r="E19" s="27" t="s">
        <v>44</v>
      </c>
      <c r="F19" s="28">
        <v>1150</v>
      </c>
      <c r="G19" s="28"/>
      <c r="H19" s="29">
        <f>IF(AND(F19="",G19=""),"",$A$13+SUM($G$18:G19)-SUM($F$18:F19))</f>
        <v>6080</v>
      </c>
    </row>
    <row r="20" spans="1:8" ht="18" customHeight="1" x14ac:dyDescent="0.25">
      <c r="A20" s="20">
        <v>46267</v>
      </c>
      <c r="B20" s="20">
        <v>46267</v>
      </c>
      <c r="C20" s="21" t="s">
        <v>45</v>
      </c>
      <c r="D20" s="21" t="s">
        <v>46</v>
      </c>
      <c r="E20" s="22" t="s">
        <v>47</v>
      </c>
      <c r="F20" s="23">
        <v>86.4</v>
      </c>
      <c r="G20" s="23"/>
      <c r="H20" s="24">
        <f>IF(AND(F20="",G20=""),"",$A$13+SUM($G$18:G20)-SUM($F$18:F20))</f>
        <v>5993.6</v>
      </c>
    </row>
    <row r="21" spans="1:8" ht="18" customHeight="1" x14ac:dyDescent="0.25">
      <c r="A21" s="25">
        <v>46268</v>
      </c>
      <c r="B21" s="25">
        <v>46269</v>
      </c>
      <c r="C21" s="26" t="s">
        <v>48</v>
      </c>
      <c r="D21" s="26" t="s">
        <v>49</v>
      </c>
      <c r="E21" s="27" t="s">
        <v>50</v>
      </c>
      <c r="F21" s="28">
        <v>214.9</v>
      </c>
      <c r="G21" s="28"/>
      <c r="H21" s="29">
        <f>IF(AND(F21="",G21=""),"",$A$13+SUM($G$18:G21)-SUM($F$18:F21))</f>
        <v>5778.7</v>
      </c>
    </row>
    <row r="22" spans="1:8" ht="18" customHeight="1" x14ac:dyDescent="0.25">
      <c r="A22" s="20">
        <v>46270</v>
      </c>
      <c r="B22" s="20">
        <v>46270</v>
      </c>
      <c r="C22" s="21" t="s">
        <v>51</v>
      </c>
      <c r="D22" s="21" t="s">
        <v>40</v>
      </c>
      <c r="E22" s="22" t="s">
        <v>52</v>
      </c>
      <c r="F22" s="23"/>
      <c r="G22" s="23">
        <v>640</v>
      </c>
      <c r="H22" s="24">
        <f>IF(AND(F22="",G22=""),"",$A$13+SUM($G$18:G22)-SUM($F$18:F22))</f>
        <v>6418.7</v>
      </c>
    </row>
    <row r="23" spans="1:8" ht="18" customHeight="1" x14ac:dyDescent="0.25">
      <c r="A23" s="25">
        <v>46272</v>
      </c>
      <c r="B23" s="25">
        <v>46272</v>
      </c>
      <c r="C23" s="26" t="s">
        <v>53</v>
      </c>
      <c r="D23" s="26" t="s">
        <v>54</v>
      </c>
      <c r="E23" s="27" t="s">
        <v>55</v>
      </c>
      <c r="F23" s="28">
        <v>12.99</v>
      </c>
      <c r="G23" s="28"/>
      <c r="H23" s="29">
        <f>IF(AND(F23="",G23=""),"",$A$13+SUM($G$18:G23)-SUM($F$18:F23))</f>
        <v>6405.71</v>
      </c>
    </row>
    <row r="24" spans="1:8" ht="18" customHeight="1" x14ac:dyDescent="0.25">
      <c r="A24" s="20">
        <v>46273</v>
      </c>
      <c r="B24" s="20">
        <v>46273</v>
      </c>
      <c r="C24" s="21" t="s">
        <v>56</v>
      </c>
      <c r="D24" s="21" t="s">
        <v>57</v>
      </c>
      <c r="E24" s="22" t="s">
        <v>58</v>
      </c>
      <c r="F24" s="23">
        <v>74.2</v>
      </c>
      <c r="G24" s="23"/>
      <c r="H24" s="24">
        <f>IF(AND(F24="",G24=""),"",$A$13+SUM($G$18:G24)-SUM($F$18:F24))</f>
        <v>6331.51</v>
      </c>
    </row>
    <row r="25" spans="1:8" ht="18" customHeight="1" x14ac:dyDescent="0.25">
      <c r="A25" s="25">
        <v>46275</v>
      </c>
      <c r="B25" s="25">
        <v>46275</v>
      </c>
      <c r="C25" s="26" t="s">
        <v>59</v>
      </c>
      <c r="D25" s="26" t="s">
        <v>60</v>
      </c>
      <c r="E25" s="27" t="s">
        <v>61</v>
      </c>
      <c r="F25" s="28">
        <v>200</v>
      </c>
      <c r="G25" s="28"/>
      <c r="H25" s="29">
        <f>IF(AND(F25="",G25=""),"",$A$13+SUM($G$18:G25)-SUM($F$18:F25))</f>
        <v>6131.51</v>
      </c>
    </row>
    <row r="26" spans="1:8" ht="18" customHeight="1" x14ac:dyDescent="0.25">
      <c r="A26" s="20">
        <v>46277</v>
      </c>
      <c r="B26" s="20">
        <v>46277</v>
      </c>
      <c r="C26" s="21" t="s">
        <v>62</v>
      </c>
      <c r="D26" s="21" t="s">
        <v>54</v>
      </c>
      <c r="E26" s="22" t="s">
        <v>63</v>
      </c>
      <c r="F26" s="23">
        <v>39.99</v>
      </c>
      <c r="G26" s="23"/>
      <c r="H26" s="24">
        <f>IF(AND(F26="",G26=""),"",$A$13+SUM($G$18:G26)-SUM($F$18:F26))</f>
        <v>6091.5199999999995</v>
      </c>
    </row>
    <row r="27" spans="1:8" ht="18" customHeight="1" x14ac:dyDescent="0.25">
      <c r="A27" s="25">
        <v>46280</v>
      </c>
      <c r="B27" s="25">
        <v>46280</v>
      </c>
      <c r="C27" s="26" t="s">
        <v>45</v>
      </c>
      <c r="D27" s="26" t="s">
        <v>46</v>
      </c>
      <c r="E27" s="27" t="s">
        <v>64</v>
      </c>
      <c r="F27" s="28">
        <v>92.15</v>
      </c>
      <c r="G27" s="28"/>
      <c r="H27" s="29">
        <f>IF(AND(F27="",G27=""),"",$A$13+SUM($G$18:G27)-SUM($F$18:F27))</f>
        <v>5999.37</v>
      </c>
    </row>
    <row r="28" spans="1:8" ht="18" customHeight="1" x14ac:dyDescent="0.25">
      <c r="A28" s="20">
        <v>46283</v>
      </c>
      <c r="B28" s="20">
        <v>46283</v>
      </c>
      <c r="C28" s="21" t="s">
        <v>65</v>
      </c>
      <c r="D28" s="21" t="s">
        <v>66</v>
      </c>
      <c r="E28" s="22" t="s">
        <v>67</v>
      </c>
      <c r="F28" s="23">
        <v>480</v>
      </c>
      <c r="G28" s="23"/>
      <c r="H28" s="24">
        <f>IF(AND(F28="",G28=""),"",$A$13+SUM($G$18:G28)-SUM($F$18:F28))</f>
        <v>5519.37</v>
      </c>
    </row>
    <row r="29" spans="1:8" ht="18" customHeight="1" x14ac:dyDescent="0.25">
      <c r="A29" s="25">
        <v>46287</v>
      </c>
      <c r="B29" s="25">
        <v>46287</v>
      </c>
      <c r="C29" s="26" t="s">
        <v>68</v>
      </c>
      <c r="D29" s="26" t="s">
        <v>43</v>
      </c>
      <c r="E29" s="27" t="s">
        <v>69</v>
      </c>
      <c r="F29" s="28"/>
      <c r="G29" s="28">
        <v>156.30000000000001</v>
      </c>
      <c r="H29" s="29">
        <f>IF(AND(F29="",G29=""),"",$A$13+SUM($G$18:G29)-SUM($F$18:F29))</f>
        <v>5675.67</v>
      </c>
    </row>
    <row r="30" spans="1:8" ht="18" customHeight="1" x14ac:dyDescent="0.25">
      <c r="A30" s="20">
        <v>46289</v>
      </c>
      <c r="B30" s="20">
        <v>46289</v>
      </c>
      <c r="C30" s="21" t="s">
        <v>70</v>
      </c>
      <c r="D30" s="21" t="s">
        <v>43</v>
      </c>
      <c r="E30" s="22" t="s">
        <v>71</v>
      </c>
      <c r="F30" s="23">
        <v>98</v>
      </c>
      <c r="G30" s="23"/>
      <c r="H30" s="24">
        <f>IF(AND(F30="",G30=""),"",$A$13+SUM($G$18:G30)-SUM($F$18:F30))</f>
        <v>5577.67</v>
      </c>
    </row>
    <row r="31" spans="1:8" ht="18" customHeight="1" x14ac:dyDescent="0.25">
      <c r="A31" s="25">
        <v>46292</v>
      </c>
      <c r="B31" s="25">
        <v>46292</v>
      </c>
      <c r="C31" s="26" t="s">
        <v>72</v>
      </c>
      <c r="D31" s="26" t="s">
        <v>40</v>
      </c>
      <c r="E31" s="27" t="s">
        <v>73</v>
      </c>
      <c r="F31" s="28"/>
      <c r="G31" s="28">
        <v>1120</v>
      </c>
      <c r="H31" s="29">
        <f>IF(AND(F31="",G31=""),"",$A$13+SUM($G$18:G31)-SUM($F$18:F31))</f>
        <v>6697.6699999999992</v>
      </c>
    </row>
    <row r="32" spans="1:8" ht="18" customHeight="1" x14ac:dyDescent="0.25">
      <c r="A32" s="20">
        <v>46295</v>
      </c>
      <c r="B32" s="20">
        <v>46295</v>
      </c>
      <c r="C32" s="21" t="s">
        <v>74</v>
      </c>
      <c r="D32" s="21" t="s">
        <v>60</v>
      </c>
      <c r="E32" s="22" t="s">
        <v>75</v>
      </c>
      <c r="F32" s="23">
        <v>300</v>
      </c>
      <c r="G32" s="23"/>
      <c r="H32" s="24">
        <f>IF(AND(F32="",G32=""),"",$A$13+SUM($G$18:G32)-SUM($F$18:F32))</f>
        <v>6397.6699999999992</v>
      </c>
    </row>
    <row r="33" spans="1:8" ht="18" customHeight="1" x14ac:dyDescent="0.25">
      <c r="A33" s="30"/>
      <c r="B33" s="30"/>
      <c r="C33" s="31"/>
      <c r="D33" s="31"/>
      <c r="E33" s="32"/>
      <c r="F33" s="33"/>
      <c r="G33" s="33"/>
      <c r="H33" s="34" t="str">
        <f>IF(AND(F33="",G33=""),"",$A$13+SUM($G$18:G33)-SUM($F$18:F33))</f>
        <v/>
      </c>
    </row>
    <row r="34" spans="1:8" ht="18" customHeight="1" x14ac:dyDescent="0.25">
      <c r="A34" s="30"/>
      <c r="B34" s="30"/>
      <c r="C34" s="31"/>
      <c r="D34" s="31"/>
      <c r="E34" s="32"/>
      <c r="F34" s="33"/>
      <c r="G34" s="33"/>
      <c r="H34" s="34" t="str">
        <f>IF(AND(F34="",G34=""),"",$A$13+SUM($G$18:G34)-SUM($F$18:F34))</f>
        <v/>
      </c>
    </row>
    <row r="35" spans="1:8" ht="18" customHeight="1" x14ac:dyDescent="0.25">
      <c r="A35" s="30"/>
      <c r="B35" s="30"/>
      <c r="C35" s="31"/>
      <c r="D35" s="31"/>
      <c r="E35" s="32"/>
      <c r="F35" s="33"/>
      <c r="G35" s="33"/>
      <c r="H35" s="34" t="str">
        <f>IF(AND(F35="",G35=""),"",$A$13+SUM($G$18:G35)-SUM($F$18:F35))</f>
        <v/>
      </c>
    </row>
    <row r="36" spans="1:8" ht="18" customHeight="1" x14ac:dyDescent="0.25">
      <c r="A36" s="30"/>
      <c r="B36" s="30"/>
      <c r="C36" s="31"/>
      <c r="D36" s="31"/>
      <c r="E36" s="32"/>
      <c r="F36" s="33"/>
      <c r="G36" s="33"/>
      <c r="H36" s="34" t="str">
        <f>IF(AND(F36="",G36=""),"",$A$13+SUM($G$18:G36)-SUM($F$18:F36))</f>
        <v/>
      </c>
    </row>
    <row r="37" spans="1:8" ht="18" customHeight="1" x14ac:dyDescent="0.25">
      <c r="A37" s="30"/>
      <c r="B37" s="30"/>
      <c r="C37" s="31"/>
      <c r="D37" s="31"/>
      <c r="E37" s="32"/>
      <c r="F37" s="33"/>
      <c r="G37" s="33"/>
      <c r="H37" s="34" t="str">
        <f>IF(AND(F37="",G37=""),"",$A$13+SUM($G$18:G37)-SUM($F$18:F37))</f>
        <v/>
      </c>
    </row>
    <row r="38" spans="1:8" ht="18" customHeight="1" x14ac:dyDescent="0.25">
      <c r="A38" s="30"/>
      <c r="B38" s="30"/>
      <c r="C38" s="31"/>
      <c r="D38" s="31"/>
      <c r="E38" s="32"/>
      <c r="F38" s="33"/>
      <c r="G38" s="33"/>
      <c r="H38" s="34" t="str">
        <f>IF(AND(F38="",G38=""),"",$A$13+SUM($G$18:G38)-SUM($F$18:F38))</f>
        <v/>
      </c>
    </row>
    <row r="39" spans="1:8" ht="18" customHeight="1" x14ac:dyDescent="0.25">
      <c r="A39" s="30"/>
      <c r="B39" s="30"/>
      <c r="C39" s="31"/>
      <c r="D39" s="31"/>
      <c r="E39" s="32"/>
      <c r="F39" s="33"/>
      <c r="G39" s="33"/>
      <c r="H39" s="34" t="str">
        <f>IF(AND(F39="",G39=""),"",$A$13+SUM($G$18:G39)-SUM($F$18:F39))</f>
        <v/>
      </c>
    </row>
    <row r="40" spans="1:8" ht="7.5" customHeight="1" x14ac:dyDescent="0.25"/>
    <row r="41" spans="1:8" x14ac:dyDescent="0.25">
      <c r="A41" s="12" t="s">
        <v>76</v>
      </c>
      <c r="B41" s="12"/>
      <c r="C41" s="12"/>
      <c r="D41" s="12"/>
      <c r="E41" s="12" t="s">
        <v>77</v>
      </c>
      <c r="F41" s="12"/>
      <c r="G41" s="12"/>
      <c r="H41" s="12"/>
    </row>
    <row r="42" spans="1:8" ht="19.5" customHeight="1" x14ac:dyDescent="0.25">
      <c r="A42" s="35" t="s">
        <v>34</v>
      </c>
      <c r="B42" s="36" t="s">
        <v>78</v>
      </c>
      <c r="C42" s="36" t="s">
        <v>79</v>
      </c>
      <c r="D42" s="36" t="s">
        <v>38</v>
      </c>
      <c r="E42" s="2" t="s">
        <v>80</v>
      </c>
      <c r="F42" s="2"/>
      <c r="G42" s="2"/>
      <c r="H42" s="2"/>
    </row>
    <row r="43" spans="1:8" ht="16.5" customHeight="1" x14ac:dyDescent="0.25">
      <c r="A43" s="21" t="s">
        <v>40</v>
      </c>
      <c r="B43" s="23">
        <f t="shared" ref="B43:B50" si="0">SUMIFS($G$18:$G$39,$D$18:$D$39,$A43)</f>
        <v>4740</v>
      </c>
      <c r="C43" s="23">
        <f t="shared" ref="C43:C50" si="1">SUMIFS($F$18:$F$39,$D$18:$D$39,$A43)</f>
        <v>0</v>
      </c>
      <c r="D43" s="24">
        <f t="shared" ref="D43:D50" si="2">B43-C43</f>
        <v>4740</v>
      </c>
      <c r="E43" s="2"/>
      <c r="F43" s="2"/>
      <c r="G43" s="2"/>
      <c r="H43" s="2"/>
    </row>
    <row r="44" spans="1:8" ht="16.5" customHeight="1" x14ac:dyDescent="0.25">
      <c r="A44" s="26" t="s">
        <v>43</v>
      </c>
      <c r="B44" s="28">
        <f t="shared" si="0"/>
        <v>156.30000000000001</v>
      </c>
      <c r="C44" s="28">
        <f t="shared" si="1"/>
        <v>1248</v>
      </c>
      <c r="D44" s="29">
        <f t="shared" si="2"/>
        <v>-1091.7</v>
      </c>
      <c r="E44" s="2"/>
      <c r="F44" s="2"/>
      <c r="G44" s="2"/>
      <c r="H44" s="2"/>
    </row>
    <row r="45" spans="1:8" ht="16.5" customHeight="1" x14ac:dyDescent="0.25">
      <c r="A45" s="21" t="s">
        <v>49</v>
      </c>
      <c r="B45" s="23">
        <f t="shared" si="0"/>
        <v>0</v>
      </c>
      <c r="C45" s="23">
        <f t="shared" si="1"/>
        <v>214.9</v>
      </c>
      <c r="D45" s="24">
        <f t="shared" si="2"/>
        <v>-214.9</v>
      </c>
      <c r="E45" s="2"/>
      <c r="F45" s="2"/>
      <c r="G45" s="2"/>
      <c r="H45" s="2"/>
    </row>
    <row r="46" spans="1:8" ht="16.5" customHeight="1" x14ac:dyDescent="0.25">
      <c r="A46" s="26" t="s">
        <v>46</v>
      </c>
      <c r="B46" s="28">
        <f t="shared" si="0"/>
        <v>0</v>
      </c>
      <c r="C46" s="28">
        <f t="shared" si="1"/>
        <v>178.55</v>
      </c>
      <c r="D46" s="29">
        <f t="shared" si="2"/>
        <v>-178.55</v>
      </c>
      <c r="E46" s="2"/>
      <c r="F46" s="2"/>
      <c r="G46" s="2"/>
      <c r="H46" s="2"/>
    </row>
    <row r="47" spans="1:8" ht="16.5" customHeight="1" x14ac:dyDescent="0.25">
      <c r="A47" s="21" t="s">
        <v>57</v>
      </c>
      <c r="B47" s="23">
        <f t="shared" si="0"/>
        <v>0</v>
      </c>
      <c r="C47" s="23">
        <f t="shared" si="1"/>
        <v>74.2</v>
      </c>
      <c r="D47" s="24">
        <f t="shared" si="2"/>
        <v>-74.2</v>
      </c>
      <c r="E47" s="2"/>
      <c r="F47" s="2"/>
      <c r="G47" s="2"/>
      <c r="H47" s="2"/>
    </row>
    <row r="48" spans="1:8" ht="16.5" customHeight="1" x14ac:dyDescent="0.25">
      <c r="A48" s="26" t="s">
        <v>54</v>
      </c>
      <c r="B48" s="28">
        <f t="shared" si="0"/>
        <v>0</v>
      </c>
      <c r="C48" s="28">
        <f t="shared" si="1"/>
        <v>52.980000000000004</v>
      </c>
      <c r="D48" s="29">
        <f t="shared" si="2"/>
        <v>-52.980000000000004</v>
      </c>
      <c r="E48" s="2"/>
      <c r="F48" s="2"/>
      <c r="G48" s="2"/>
      <c r="H48" s="2"/>
    </row>
    <row r="49" spans="1:8" ht="16.5" customHeight="1" x14ac:dyDescent="0.25">
      <c r="A49" s="21" t="s">
        <v>66</v>
      </c>
      <c r="B49" s="23">
        <f t="shared" si="0"/>
        <v>0</v>
      </c>
      <c r="C49" s="23">
        <f t="shared" si="1"/>
        <v>480</v>
      </c>
      <c r="D49" s="24">
        <f t="shared" si="2"/>
        <v>-480</v>
      </c>
      <c r="E49" s="2"/>
      <c r="F49" s="2"/>
      <c r="G49" s="2"/>
      <c r="H49" s="2"/>
    </row>
    <row r="50" spans="1:8" ht="16.5" customHeight="1" x14ac:dyDescent="0.25">
      <c r="A50" s="26" t="s">
        <v>60</v>
      </c>
      <c r="B50" s="28">
        <f t="shared" si="0"/>
        <v>0</v>
      </c>
      <c r="C50" s="28">
        <f t="shared" si="1"/>
        <v>500</v>
      </c>
      <c r="D50" s="29">
        <f t="shared" si="2"/>
        <v>-500</v>
      </c>
      <c r="E50" s="2"/>
      <c r="F50" s="2"/>
      <c r="G50" s="2"/>
      <c r="H50" s="2"/>
    </row>
    <row r="51" spans="1:8" ht="18" customHeight="1" x14ac:dyDescent="0.25">
      <c r="A51" s="18" t="s">
        <v>81</v>
      </c>
      <c r="B51" s="37">
        <f>SUM(B43:B50)</f>
        <v>4896.3</v>
      </c>
      <c r="C51" s="37">
        <f>SUM(C43:C50)</f>
        <v>2748.63</v>
      </c>
      <c r="D51" s="37">
        <f>SUM(D43:D50)</f>
        <v>2147.67</v>
      </c>
      <c r="E51" s="2"/>
      <c r="F51" s="2"/>
      <c r="G51" s="2"/>
      <c r="H51" s="2"/>
    </row>
    <row r="53" spans="1:8" ht="15.75" customHeight="1" x14ac:dyDescent="0.25">
      <c r="A53" s="1" t="s">
        <v>82</v>
      </c>
      <c r="B53" s="1"/>
      <c r="C53" s="1"/>
      <c r="D53" s="1"/>
      <c r="E53" s="1"/>
      <c r="F53" s="1"/>
      <c r="G53" s="1"/>
      <c r="H53" s="1"/>
    </row>
  </sheetData>
  <mergeCells count="31">
    <mergeCell ref="A16:H16"/>
    <mergeCell ref="A41:D41"/>
    <mergeCell ref="E41:H41"/>
    <mergeCell ref="E42:H51"/>
    <mergeCell ref="A53:H53"/>
    <mergeCell ref="A13:B13"/>
    <mergeCell ref="C13:D13"/>
    <mergeCell ref="E13:F13"/>
    <mergeCell ref="G13:H13"/>
    <mergeCell ref="A14:B14"/>
    <mergeCell ref="E14:F14"/>
    <mergeCell ref="G14:H14"/>
    <mergeCell ref="B9:C9"/>
    <mergeCell ref="F9:H9"/>
    <mergeCell ref="A11:H11"/>
    <mergeCell ref="A12:B12"/>
    <mergeCell ref="C12:D12"/>
    <mergeCell ref="E12:F12"/>
    <mergeCell ref="G12:H12"/>
    <mergeCell ref="B6:C6"/>
    <mergeCell ref="F6:H6"/>
    <mergeCell ref="B7:C7"/>
    <mergeCell ref="F7:H7"/>
    <mergeCell ref="B8:C8"/>
    <mergeCell ref="F8:H8"/>
    <mergeCell ref="A1:H1"/>
    <mergeCell ref="A2:H2"/>
    <mergeCell ref="A4:C4"/>
    <mergeCell ref="E4:H4"/>
    <mergeCell ref="B5:C5"/>
    <mergeCell ref="F5:H5"/>
  </mergeCells>
  <conditionalFormatting sqref="H18:H39">
    <cfRule type="cellIs" dxfId="0" priority="2" operator="lessThan">
      <formula>0</formula>
    </cfRule>
  </conditionalFormatting>
  <dataValidations count="1">
    <dataValidation type="list" allowBlank="1" errorTitle="Ungültige Kategorie" error="Bitte eine Kategorie aus der Liste wählen." prompt="Kategorie aus der Liste auswählen" sqref="D18:D39" xr:uid="{00000000-0002-0000-0000-000000000000}">
      <formula1>"Einnahmen,Wohnen,Versicherungen,Lebensmittel,Mobilität,Abonnements,Steuern &amp; Abgaben,Sonstiges"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Kontoauszug</vt:lpstr>
      <vt:lpstr>Kontoauszug!Druckbereich</vt:lpstr>
      <vt:lpstr>Kontoauszug!Drucktitel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2026-09-09T11:22:03Z</dcterms:created>
  <dcterms:modified xsi:type="dcterms:W3CDTF">2026-09-11T14:29:06Z</dcterms:modified>
  <dc:language>en-US</dc:language>
</cp:coreProperties>
</file>