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ckliste" sheetId="1" state="visible" r:id="rId3"/>
    <sheet name="Anleitung" sheetId="2" state="visible" r:id="rId4"/>
  </sheets>
  <definedNames>
    <definedName function="false" hidden="false" localSheetId="1" name="_xlnm.Print_Area" vbProcedure="false">Anleitung!$B$2:$D$17</definedName>
    <definedName function="false" hidden="false" localSheetId="0" name="_xlnm.Print_Area" vbProcedure="false">Packliste!$B$2:$J$48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<sst xmlns="http://schemas.openxmlformats.org/spreadsheetml/2006/main" count="163" uniqueCount="101">
  <si>
    <t xml:space="preserve">PACKLISTE</t>
  </si>
  <si>
    <t xml:space="preserve">REISE-CHECKLISTE  ·  GEPÄCKPLANUNG MIT GEWICHTSKONTROLLE  ·  2026</t>
  </si>
  <si>
    <t xml:space="preserve">Reiseziel</t>
  </si>
  <si>
    <t xml:space="preserve">Reisetyp</t>
  </si>
  <si>
    <t xml:space="preserve">Zeitraum</t>
  </si>
  <si>
    <t xml:space="preserve">Reisende(r)</t>
  </si>
  <si>
    <t xml:space="preserve">Beispielziel (Europa)</t>
  </si>
  <si>
    <t xml:space="preserve">Städtereise / Business</t>
  </si>
  <si>
    <t xml:space="preserve">M. Schneider</t>
  </si>
  <si>
    <t xml:space="preserve">FORTSCHRITT</t>
  </si>
  <si>
    <t xml:space="preserve">EINGEPACKT</t>
  </si>
  <si>
    <t xml:space="preserve">GEWICHT GEPLANT</t>
  </si>
  <si>
    <t xml:space="preserve">FREIGEPÄCK-LIMIT</t>
  </si>
  <si>
    <t xml:space="preserve">Positionen erledigt</t>
  </si>
  <si>
    <t xml:space="preserve">Summe aller Artikel</t>
  </si>
  <si>
    <t xml:space="preserve">PACKLISTE IM DETAIL</t>
  </si>
  <si>
    <t xml:space="preserve">Nr.</t>
  </si>
  <si>
    <t xml:space="preserve">Artikel</t>
  </si>
  <si>
    <t xml:space="preserve">Kategorie</t>
  </si>
  <si>
    <t xml:space="preserve">Anzahl</t>
  </si>
  <si>
    <t xml:space="preserve">Gewicht/St. (kg)</t>
  </si>
  <si>
    <t xml:space="preserve">Gewicht ges. (kg)</t>
  </si>
  <si>
    <t xml:space="preserve">Priorität</t>
  </si>
  <si>
    <t xml:space="preserve">Eingepackt</t>
  </si>
  <si>
    <t xml:space="preserve">Notiz</t>
  </si>
  <si>
    <t xml:space="preserve">Reisepass</t>
  </si>
  <si>
    <t xml:space="preserve">Dokumente &amp; Finanzen</t>
  </si>
  <si>
    <t xml:space="preserve">Hoch</t>
  </si>
  <si>
    <t xml:space="preserve">✓</t>
  </si>
  <si>
    <t xml:space="preserve">Gültigkeit prüfen</t>
  </si>
  <si>
    <t xml:space="preserve">Personalausweis / Führerschein</t>
  </si>
  <si>
    <t xml:space="preserve">Kreditkarte / EC-Karte</t>
  </si>
  <si>
    <t xml:space="preserve">Reiseversicherung (Ausdruck)</t>
  </si>
  <si>
    <t xml:space="preserve">Mittel</t>
  </si>
  <si>
    <t xml:space="preserve">Auch digital sichern</t>
  </si>
  <si>
    <t xml:space="preserve">Bargeld (Landeswährung)</t>
  </si>
  <si>
    <t xml:space="preserve">Hemd / Bluse</t>
  </si>
  <si>
    <t xml:space="preserve">Bekleidung</t>
  </si>
  <si>
    <t xml:space="preserve">Hose</t>
  </si>
  <si>
    <t xml:space="preserve">Pullover / Strickjacke</t>
  </si>
  <si>
    <t xml:space="preserve">Niedrig</t>
  </si>
  <si>
    <t xml:space="preserve">Für kühle Abende</t>
  </si>
  <si>
    <t xml:space="preserve">Unterwäsche</t>
  </si>
  <si>
    <t xml:space="preserve">Pro Tag ein Satz</t>
  </si>
  <si>
    <t xml:space="preserve">Socken</t>
  </si>
  <si>
    <t xml:space="preserve">Schlafbekleidung</t>
  </si>
  <si>
    <t xml:space="preserve">Leichte Jacke</t>
  </si>
  <si>
    <t xml:space="preserve">Zahnpflege-Set</t>
  </si>
  <si>
    <t xml:space="preserve">Kosmetik &amp; Gesundheit</t>
  </si>
  <si>
    <t xml:space="preserve">Dusch- &amp; Haarpflege (Reisegr.)</t>
  </si>
  <si>
    <t xml:space="preserve">max. 100 ml Handgepäck</t>
  </si>
  <si>
    <t xml:space="preserve">Deodorant</t>
  </si>
  <si>
    <t xml:space="preserve">Reiseapotheke</t>
  </si>
  <si>
    <t xml:space="preserve">Persönl. Medikamente</t>
  </si>
  <si>
    <t xml:space="preserve">Sonnenschutz</t>
  </si>
  <si>
    <t xml:space="preserve">Smartphone + Ladegerät</t>
  </si>
  <si>
    <t xml:space="preserve">Technik &amp; Elektronik</t>
  </si>
  <si>
    <t xml:space="preserve">Laptop + Netzteil</t>
  </si>
  <si>
    <t xml:space="preserve">Ins Handgepäck</t>
  </si>
  <si>
    <t xml:space="preserve">Powerbank</t>
  </si>
  <si>
    <t xml:space="preserve">Nicht in Aufgabegepäck</t>
  </si>
  <si>
    <t xml:space="preserve">Reiseadapter</t>
  </si>
  <si>
    <t xml:space="preserve">Zielland prüfen</t>
  </si>
  <si>
    <t xml:space="preserve">Kopfhörer</t>
  </si>
  <si>
    <t xml:space="preserve">Handgepäck-Trolley</t>
  </si>
  <si>
    <t xml:space="preserve">Ausrüstung</t>
  </si>
  <si>
    <t xml:space="preserve">Leergewicht</t>
  </si>
  <si>
    <t xml:space="preserve">Tagesrucksack</t>
  </si>
  <si>
    <t xml:space="preserve">Regenschirm (klein)</t>
  </si>
  <si>
    <t xml:space="preserve">Trinkflasche (leer)</t>
  </si>
  <si>
    <t xml:space="preserve">Reiselektüre</t>
  </si>
  <si>
    <t xml:space="preserve">Sonstiges</t>
  </si>
  <si>
    <t xml:space="preserve">Snacks / Verpflegung</t>
  </si>
  <si>
    <t xml:space="preserve">Packwürfel-Set</t>
  </si>
  <si>
    <t xml:space="preserve">Ordnung im Koffer</t>
  </si>
  <si>
    <t xml:space="preserve">GESAMTGEWICHT (kg)</t>
  </si>
  <si>
    <t xml:space="preserve">ANLEITUNG</t>
  </si>
  <si>
    <t xml:space="preserve">So verwenden Sie diese Packliste</t>
  </si>
  <si>
    <t xml:space="preserve">SCHRITT FÜR SCHRITT</t>
  </si>
  <si>
    <t xml:space="preserve">1</t>
  </si>
  <si>
    <t xml:space="preserve">Reisedaten eintragen</t>
  </si>
  <si>
    <t xml:space="preserve">Oben Reiseziel, Reisetyp, Zeitraum und Reisende(r) anpassen. Der Zeitraum berechnet die Reisedauer automatisch.</t>
  </si>
  <si>
    <t xml:space="preserve">2</t>
  </si>
  <si>
    <t xml:space="preserve">Freigepäck-Limit setzen</t>
  </si>
  <si>
    <t xml:space="preserve">Die hell hinterlegte Zelle „Freigepäck-Limit“ auf das Gewicht Ihres Tarifs stellen (z. B. 23,0 kg). Das Dashboard zeigt das verbleibende Gewicht.</t>
  </si>
  <si>
    <t xml:space="preserve">3</t>
  </si>
  <si>
    <t xml:space="preserve">Artikel pflegen</t>
  </si>
  <si>
    <t xml:space="preserve">In der Tabelle Artikel, Anzahl und Gewicht je Stück eintragen. „Gewicht ges.“ wird automatisch berechnet. Kategorie und Priorität aus den Listen wählen.</t>
  </si>
  <si>
    <t xml:space="preserve">4</t>
  </si>
  <si>
    <t xml:space="preserve">Abhaken</t>
  </si>
  <si>
    <t xml:space="preserve">In der Spalte „Eingepackt“ ein ✓ setzen. Erledigte Zeilen werden dezent ausgegraut und durchgestrichen; das Dashboard aktualisiert Fortschritt und Zähler.</t>
  </si>
  <si>
    <t xml:space="preserve">5</t>
  </si>
  <si>
    <t xml:space="preserve">Warnungen beachten</t>
  </si>
  <si>
    <t xml:space="preserve">Hoch-priorisierte, noch nicht eingepackte Artikel werden rot markiert. Übersteigt das Gesamtgewicht das Limit, färbt sich die Gewichtsanzeige rot.</t>
  </si>
  <si>
    <t xml:space="preserve">6</t>
  </si>
  <si>
    <t xml:space="preserve">Erweitern</t>
  </si>
  <si>
    <t xml:space="preserve">Freie Zeilen einfach weiter ausfüllen – alle Berechnungen und Formatierungen gelten bereits bis zum Ende der Tabelle.</t>
  </si>
  <si>
    <t xml:space="preserve">LEGENDE</t>
  </si>
  <si>
    <t xml:space="preserve">Eingabezelle (vom Nutzer auszufüllen, z. B. Freigepäck-Limit)</t>
  </si>
  <si>
    <t xml:space="preserve">Eingepackt – erledigte Zeile</t>
  </si>
  <si>
    <t xml:space="preserve">Warnung – wichtige Position offen oder Gewicht über Limit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</si>
</sst>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\-mm\-dd"/>
    <numFmt numFmtId="166" formatCode="0%"/>
    <numFmt numFmtId="167" formatCode="@"/>
    <numFmt numFmtId="168" formatCode="0.0&quot; kg&quot;"/>
    <numFmt numFmtId="169" formatCode="General"/>
    <numFmt numFmtId="170" formatCode="0.00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8.5"/>
      <color rgb="FF5F7186"/>
      <name val="Calibri"/>
      <family val="0"/>
      <charset val="1"/>
    </font>
    <font>
      <b val="true"/>
      <sz val="11"/>
      <color rgb="FF1B2A3D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20"/>
      <color rgb="FF13294B"/>
      <name val="Calibri"/>
      <family val="0"/>
      <charset val="1"/>
    </font>
    <font>
      <b val="true"/>
      <sz val="10"/>
      <color rgb="FFC4972F"/>
      <name val="Calibri"/>
      <family val="0"/>
      <charset val="1"/>
    </font>
    <font>
      <sz val="8.5"/>
      <color rgb="FF5F7186"/>
      <name val="Calibri"/>
      <family val="0"/>
      <charset val="1"/>
    </font>
    <font>
      <b val="true"/>
      <sz val="10"/>
      <color rgb="FF24507D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sz val="9.5"/>
      <color rgb="FF5F7186"/>
      <name val="Calibri"/>
      <family val="0"/>
      <charset val="1"/>
    </font>
    <font>
      <sz val="10.5"/>
      <color rgb="FF1B2A3D"/>
      <name val="Calibri"/>
      <family val="0"/>
      <charset val="1"/>
    </font>
    <font>
      <b val="true"/>
      <sz val="10.5"/>
      <color rgb="FF13294B"/>
      <name val="Calibri"/>
      <family val="0"/>
      <charset val="1"/>
    </font>
    <font>
      <sz val="10"/>
      <color rgb="FF1B2A3D"/>
      <name val="Calibri"/>
      <family val="0"/>
      <charset val="1"/>
    </font>
    <font>
      <b val="true"/>
      <sz val="12"/>
      <color rgb="FF24507D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2"/>
      <color rgb="FFC4972F"/>
      <name val="Calibri"/>
      <family val="0"/>
      <charset val="1"/>
    </font>
    <font>
      <b val="true"/>
      <sz val="22"/>
      <color rgb="FFFFFFFF"/>
      <name val="Calibri"/>
      <family val="0"/>
      <charset val="1"/>
    </font>
    <font>
      <b val="true"/>
      <sz val="9"/>
      <color rgb="FF24507D"/>
      <name val="Calibri"/>
      <family val="0"/>
      <charset val="1"/>
    </font>
    <font>
      <b val="true"/>
      <sz val="14"/>
      <color rgb="FFC4972F"/>
      <name val="Calibri"/>
      <family val="0"/>
      <charset val="1"/>
    </font>
    <font>
      <sz val="10"/>
      <color rgb="FF5F7186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3294B"/>
        <bgColor rgb="FF1B2A3D"/>
      </patternFill>
    </fill>
    <fill>
      <patternFill patternType="solid">
        <fgColor rgb="FFC4972F"/>
        <bgColor rgb="FF969696"/>
      </patternFill>
    </fill>
    <fill>
      <patternFill patternType="solid">
        <fgColor rgb="FFF2F5F9"/>
        <bgColor rgb="FFEAF1EA"/>
      </patternFill>
    </fill>
    <fill>
      <patternFill patternType="solid">
        <fgColor rgb="FF24507D"/>
        <bgColor rgb="FF13294B"/>
      </patternFill>
    </fill>
    <fill>
      <patternFill patternType="solid">
        <fgColor rgb="FFFFFFFF"/>
        <bgColor rgb="FFF2F5F9"/>
      </patternFill>
    </fill>
    <fill>
      <patternFill patternType="solid">
        <fgColor rgb="FFEFE2C2"/>
        <bgColor rgb="FFF7E4E1"/>
      </patternFill>
    </fill>
    <fill>
      <patternFill patternType="solid">
        <fgColor rgb="FFEAF1EA"/>
        <bgColor rgb="FFF2F5F9"/>
      </patternFill>
    </fill>
    <fill>
      <patternFill patternType="solid">
        <fgColor rgb="FFF7E4E1"/>
        <bgColor rgb="FFEFE2C2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BD5E2"/>
      </bottom>
      <diagonal/>
    </border>
    <border diagonalUp="false" diagonalDown="false">
      <left style="thin">
        <color rgb="FFCBD5E2"/>
      </left>
      <right style="thin">
        <color rgb="FFCBD5E2"/>
      </right>
      <top style="thin">
        <color rgb="FFCBD5E2"/>
      </top>
      <bottom/>
      <diagonal/>
    </border>
    <border diagonalUp="false" diagonalDown="false">
      <left style="thin">
        <color rgb="FFCBD5E2"/>
      </left>
      <right style="thin">
        <color rgb="FFCBD5E2"/>
      </right>
      <top/>
      <bottom/>
      <diagonal/>
    </border>
    <border diagonalUp="false" diagonalDown="false">
      <left style="thin">
        <color rgb="FFCBD5E2"/>
      </left>
      <right style="thin">
        <color rgb="FFCBD5E2"/>
      </right>
      <top/>
      <bottom style="thin">
        <color rgb="FFCBD5E2"/>
      </bottom>
      <diagonal/>
    </border>
    <border diagonalUp="false" diagonalDown="false">
      <left/>
      <right/>
      <top/>
      <bottom style="medium">
        <color rgb="FFC4972F"/>
      </bottom>
      <diagonal/>
    </border>
    <border diagonalUp="false" diagonalDown="false">
      <left style="thin">
        <color rgb="FF24507D"/>
      </left>
      <right style="thin">
        <color rgb="FF24507D"/>
      </right>
      <top/>
      <bottom style="medium">
        <color rgb="FFC4972F"/>
      </bottom>
      <diagonal/>
    </border>
    <border diagonalUp="false" diagonalDown="false">
      <left/>
      <right/>
      <top style="medium">
        <color rgb="FFC4972F"/>
      </top>
      <bottom/>
      <diagonal/>
    </border>
    <border diagonalUp="false" diagonalDown="false">
      <left style="thin">
        <color rgb="FFCBD5E2"/>
      </left>
      <right style="thin">
        <color rgb="FFCBD5E2"/>
      </right>
      <top style="thin">
        <color rgb="FFCBD5E2"/>
      </top>
      <bottom style="thin">
        <color rgb="FFCBD5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9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9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9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9" fillId="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6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6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0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4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6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5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6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4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6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0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7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8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Calibri"/>
        <charset val="1"/>
        <family val="0"/>
        <strike val="1"/>
        <color rgb="FF7E9184"/>
        <sz val="10"/>
      </font>
      <fill>
        <patternFill>
          <bgColor rgb="FFEAF1EA"/>
        </patternFill>
      </fill>
    </dxf>
    <dxf>
      <font>
        <name val="Calibri"/>
        <charset val="1"/>
        <family val="0"/>
        <b val="1"/>
        <strike val="0"/>
        <color rgb="FF9E3B2E"/>
        <sz val="10"/>
      </font>
      <fill>
        <patternFill>
          <bgColor rgb="FFF7E4E1"/>
        </patternFill>
      </fill>
    </dxf>
    <dxf>
      <font>
        <name val="Calibri"/>
        <charset val="1"/>
        <family val="0"/>
        <b val="1"/>
        <strike val="0"/>
        <color rgb="FF9E3B2E"/>
        <sz val="20"/>
      </font>
      <fill>
        <patternFill>
          <bgColor rgb="FFF7E4E1"/>
        </patternFill>
      </fill>
    </dxf>
    <dxf>
      <font>
        <name val="Calibri"/>
        <charset val="1"/>
        <family val="0"/>
        <b val="1"/>
        <strike val="0"/>
        <color rgb="FF9E3B2E"/>
        <sz val="12"/>
      </font>
      <fill>
        <patternFill>
          <bgColor rgb="FFF7E4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E9184"/>
      <rgbColor rgb="FF9999FF"/>
      <rgbColor rgb="FF993366"/>
      <rgbColor rgb="FFF2F5F9"/>
      <rgbColor rgb="FFEAF1EA"/>
      <rgbColor rgb="FF660066"/>
      <rgbColor rgb="FFFF8080"/>
      <rgbColor rgb="FF0066CC"/>
      <rgbColor rgb="FFCBD5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7E4E1"/>
      <rgbColor rgb="FF99CCFF"/>
      <rgbColor rgb="FFFF99CC"/>
      <rgbColor rgb="FFCC99FF"/>
      <rgbColor rgb="FFEFE2C2"/>
      <rgbColor rgb="FF3366FF"/>
      <rgbColor rgb="FF33CCCC"/>
      <rgbColor rgb="FF99CC00"/>
      <rgbColor rgb="FFFFCC00"/>
      <rgbColor rgb="FFC4972F"/>
      <rgbColor rgb="FFFF6600"/>
      <rgbColor rgb="FF5F7186"/>
      <rgbColor rgb="FF969696"/>
      <rgbColor rgb="FF13294B"/>
      <rgbColor rgb="FF339966"/>
      <rgbColor rgb="FF003300"/>
      <rgbColor rgb="FF333300"/>
      <rgbColor rgb="FF9E3B2E"/>
      <rgbColor rgb="FF993366"/>
      <rgbColor rgb="FF24507D"/>
      <rgbColor rgb="FF1B2A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N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4" topLeftCell="B15" activePane="bottomRight" state="frozen"/>
      <selection pane="topLeft" activeCell="A1" activeCellId="0" sqref="A1"/>
      <selection pane="topRight" activeCell="B1" activeCellId="0" sqref="B1"/>
      <selection pane="bottomLeft" activeCell="A15" activeCellId="0" sqref="A1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5.51"/>
    <col collapsed="false" customWidth="true" hidden="false" outlineLevel="0" max="3" min="3" style="0" width="30"/>
    <col collapsed="false" customWidth="true" hidden="false" outlineLevel="0" max="4" min="4" style="0" width="20"/>
    <col collapsed="false" customWidth="true" hidden="false" outlineLevel="0" max="5" min="5" style="0" width="8.5"/>
    <col collapsed="false" customWidth="true" hidden="false" outlineLevel="0" max="7" min="6" style="0" width="15"/>
    <col collapsed="false" customWidth="true" hidden="false" outlineLevel="0" max="9" min="8" style="0" width="12"/>
    <col collapsed="false" customWidth="true" hidden="false" outlineLevel="0" max="10" min="10" style="0" width="24"/>
    <col collapsed="false" customWidth="true" hidden="false" outlineLevel="0" max="11" min="11" style="0" width="2.2"/>
    <col collapsed="false" customWidth="true" hidden="true" outlineLevel="0" max="14" min="14" style="0" width="13"/>
  </cols>
  <sheetData>
    <row r="1" customFormat="false" ht="6" hidden="false" customHeight="true" outlineLevel="0" collapsed="false">
      <c r="N1" s="1" t="n">
        <v>46279</v>
      </c>
    </row>
    <row r="2" customFormat="false" ht="15" hidden="false" customHeight="fals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N2" s="1" t="n">
        <v>46284</v>
      </c>
    </row>
    <row r="3" customFormat="false" ht="15" hidden="false" customHeight="false" outlineLevel="0" collapsed="false">
      <c r="B3" s="2"/>
      <c r="C3" s="2"/>
      <c r="D3" s="2"/>
      <c r="E3" s="2"/>
      <c r="F3" s="2"/>
      <c r="G3" s="2"/>
      <c r="H3" s="2"/>
      <c r="I3" s="2"/>
      <c r="J3" s="2"/>
    </row>
    <row r="4" customFormat="false" ht="15.75" hidden="false" customHeight="true" outlineLevel="0" collapsed="false">
      <c r="B4" s="3" t="s">
        <v>1</v>
      </c>
      <c r="C4" s="3"/>
      <c r="D4" s="3"/>
      <c r="E4" s="3"/>
      <c r="F4" s="3"/>
      <c r="G4" s="3"/>
      <c r="H4" s="3"/>
      <c r="I4" s="3"/>
      <c r="J4" s="3"/>
    </row>
    <row r="5" customFormat="false" ht="6" hidden="false" customHeight="true" outlineLevel="0" collapsed="false"/>
    <row r="6" customFormat="false" ht="15" hidden="false" customHeight="true" outlineLevel="0" collapsed="false">
      <c r="B6" s="4" t="s">
        <v>2</v>
      </c>
      <c r="C6" s="4"/>
      <c r="D6" s="4" t="s">
        <v>3</v>
      </c>
      <c r="E6" s="4"/>
      <c r="F6" s="4" t="s">
        <v>4</v>
      </c>
      <c r="G6" s="4"/>
      <c r="H6" s="4" t="s">
        <v>5</v>
      </c>
      <c r="I6" s="4"/>
      <c r="J6" s="4"/>
    </row>
    <row r="7" customFormat="false" ht="19.5" hidden="false" customHeight="true" outlineLevel="0" collapsed="false">
      <c r="B7" s="5" t="s">
        <v>6</v>
      </c>
      <c r="C7" s="5"/>
      <c r="D7" s="5" t="s">
        <v>7</v>
      </c>
      <c r="E7" s="5"/>
      <c r="F7" s="5" t="str">
        <f aca="false">TEXT(DAY(N1),"00")&amp;"."&amp;TEXT(MONTH(N1),"00")&amp;". – "&amp;TEXT(DAY(N2),"00")&amp;"."&amp;TEXT(MONTH(N2),"00")&amp;"."&amp;YEAR(N2)&amp;"  ("&amp;(N2-N1+1)&amp;" Tage)"</f>
        <v>14.09. – 19.09.2026  (6 Tage)</v>
      </c>
      <c r="G7" s="5"/>
      <c r="H7" s="5" t="s">
        <v>8</v>
      </c>
      <c r="I7" s="5"/>
      <c r="J7" s="5"/>
    </row>
    <row r="8" customFormat="false" ht="6" hidden="false" customHeight="true" outlineLevel="0" collapsed="false"/>
    <row r="9" customFormat="false" ht="15.75" hidden="false" customHeight="true" outlineLevel="0" collapsed="false">
      <c r="B9" s="6" t="s">
        <v>9</v>
      </c>
      <c r="C9" s="6"/>
      <c r="D9" s="6" t="s">
        <v>10</v>
      </c>
      <c r="E9" s="6"/>
      <c r="F9" s="6" t="s">
        <v>11</v>
      </c>
      <c r="G9" s="6"/>
      <c r="H9" s="6" t="s">
        <v>12</v>
      </c>
      <c r="I9" s="6"/>
      <c r="J9" s="6"/>
    </row>
    <row r="10" customFormat="false" ht="30" hidden="false" customHeight="true" outlineLevel="0" collapsed="false">
      <c r="B10" s="7" t="n">
        <f aca="false">IF(COUNTA(C15:C47)=0,0,COUNTIF(I15:I47,"✓")/COUNTA(C15:C47))</f>
        <v>0.482758620689655</v>
      </c>
      <c r="C10" s="7"/>
      <c r="D10" s="8" t="str">
        <f aca="false">COUNTIF(I15:I47,"✓")&amp;" / "&amp;COUNTA(C15:C47)</f>
        <v>14 / 29</v>
      </c>
      <c r="E10" s="8"/>
      <c r="F10" s="9" t="n">
        <f aca="false">SUM(G15:G47)</f>
        <v>10.64</v>
      </c>
      <c r="G10" s="9"/>
      <c r="H10" s="10" t="n">
        <v>23</v>
      </c>
      <c r="I10" s="10"/>
      <c r="J10" s="10"/>
    </row>
    <row r="11" customFormat="false" ht="15" hidden="false" customHeight="true" outlineLevel="0" collapsed="false">
      <c r="B11" s="11" t="str">
        <f aca="false">REPT("■",ROUND(B10*18,0))&amp;REPT("·",18-ROUND(B10*18,0))</f>
        <v>■■■■■■■■■·········</v>
      </c>
      <c r="C11" s="11"/>
      <c r="D11" s="12" t="s">
        <v>13</v>
      </c>
      <c r="E11" s="12"/>
      <c r="F11" s="12" t="s">
        <v>14</v>
      </c>
      <c r="G11" s="12"/>
      <c r="H11" s="12" t="str">
        <f aca="false">"verbleibend: "&amp;TEXT(H10-SUM(G15:G47),"0.0")&amp;" kg"</f>
        <v>verbleibend: 12.4 kg</v>
      </c>
      <c r="I11" s="12"/>
      <c r="J11" s="12"/>
    </row>
    <row r="12" customFormat="false" ht="6" hidden="false" customHeight="true" outlineLevel="0" collapsed="false"/>
    <row r="13" customFormat="false" ht="19.5" hidden="false" customHeight="true" outlineLevel="0" collapsed="false">
      <c r="B13" s="13" t="s">
        <v>15</v>
      </c>
      <c r="C13" s="13"/>
      <c r="D13" s="13"/>
      <c r="E13" s="13"/>
      <c r="F13" s="13"/>
      <c r="G13" s="13"/>
      <c r="H13" s="13"/>
      <c r="I13" s="13"/>
      <c r="J13" s="13"/>
    </row>
    <row r="14" customFormat="false" ht="25.5" hidden="false" customHeight="true" outlineLevel="0" collapsed="false">
      <c r="B14" s="14" t="s">
        <v>16</v>
      </c>
      <c r="C14" s="15" t="s">
        <v>17</v>
      </c>
      <c r="D14" s="14" t="s">
        <v>18</v>
      </c>
      <c r="E14" s="14" t="s">
        <v>19</v>
      </c>
      <c r="F14" s="14" t="s">
        <v>20</v>
      </c>
      <c r="G14" s="14" t="s">
        <v>21</v>
      </c>
      <c r="H14" s="14" t="s">
        <v>22</v>
      </c>
      <c r="I14" s="14" t="s">
        <v>23</v>
      </c>
      <c r="J14" s="15" t="s">
        <v>24</v>
      </c>
    </row>
    <row r="15" customFormat="false" ht="18" hidden="false" customHeight="true" outlineLevel="0" collapsed="false">
      <c r="B15" s="16" t="n">
        <f aca="false">IF($C15="","",COUNTA($C$15:$C15))</f>
        <v>1</v>
      </c>
      <c r="C15" s="17" t="s">
        <v>25</v>
      </c>
      <c r="D15" s="18" t="s">
        <v>26</v>
      </c>
      <c r="E15" s="19" t="n">
        <v>1</v>
      </c>
      <c r="F15" s="20" t="n">
        <v>0.05</v>
      </c>
      <c r="G15" s="21" t="n">
        <f aca="false">IF(OR($E15="",$F15=""),"",$E15*$F15)</f>
        <v>0.05</v>
      </c>
      <c r="H15" s="22" t="s">
        <v>27</v>
      </c>
      <c r="I15" s="23" t="s">
        <v>28</v>
      </c>
      <c r="J15" s="18" t="s">
        <v>29</v>
      </c>
    </row>
    <row r="16" customFormat="false" ht="18" hidden="false" customHeight="true" outlineLevel="0" collapsed="false">
      <c r="B16" s="24" t="n">
        <f aca="false">IF($C16="","",COUNTA($C$15:$C16))</f>
        <v>2</v>
      </c>
      <c r="C16" s="25" t="s">
        <v>30</v>
      </c>
      <c r="D16" s="26" t="s">
        <v>26</v>
      </c>
      <c r="E16" s="27" t="n">
        <v>1</v>
      </c>
      <c r="F16" s="28" t="n">
        <v>0.03</v>
      </c>
      <c r="G16" s="29" t="n">
        <f aca="false">IF(OR($E16="",$F16=""),"",$E16*$F16)</f>
        <v>0.03</v>
      </c>
      <c r="H16" s="30" t="s">
        <v>27</v>
      </c>
      <c r="I16" s="31" t="s">
        <v>28</v>
      </c>
      <c r="J16" s="26"/>
    </row>
    <row r="17" customFormat="false" ht="18" hidden="false" customHeight="true" outlineLevel="0" collapsed="false">
      <c r="B17" s="16" t="n">
        <f aca="false">IF($C17="","",COUNTA($C$15:$C17))</f>
        <v>3</v>
      </c>
      <c r="C17" s="17" t="s">
        <v>31</v>
      </c>
      <c r="D17" s="18" t="s">
        <v>26</v>
      </c>
      <c r="E17" s="19" t="n">
        <v>2</v>
      </c>
      <c r="F17" s="20" t="n">
        <v>0.01</v>
      </c>
      <c r="G17" s="21" t="n">
        <f aca="false">IF(OR($E17="",$F17=""),"",$E17*$F17)</f>
        <v>0.02</v>
      </c>
      <c r="H17" s="22" t="s">
        <v>27</v>
      </c>
      <c r="I17" s="23" t="s">
        <v>28</v>
      </c>
      <c r="J17" s="18"/>
    </row>
    <row r="18" customFormat="false" ht="18" hidden="false" customHeight="true" outlineLevel="0" collapsed="false">
      <c r="B18" s="24" t="n">
        <f aca="false">IF($C18="","",COUNTA($C$15:$C18))</f>
        <v>4</v>
      </c>
      <c r="C18" s="25" t="s">
        <v>32</v>
      </c>
      <c r="D18" s="26" t="s">
        <v>26</v>
      </c>
      <c r="E18" s="27" t="n">
        <v>1</v>
      </c>
      <c r="F18" s="28" t="n">
        <v>0.02</v>
      </c>
      <c r="G18" s="29" t="n">
        <f aca="false">IF(OR($E18="",$F18=""),"",$E18*$F18)</f>
        <v>0.02</v>
      </c>
      <c r="H18" s="30" t="s">
        <v>33</v>
      </c>
      <c r="I18" s="31"/>
      <c r="J18" s="26" t="s">
        <v>34</v>
      </c>
    </row>
    <row r="19" customFormat="false" ht="18" hidden="false" customHeight="true" outlineLevel="0" collapsed="false">
      <c r="B19" s="16" t="n">
        <f aca="false">IF($C19="","",COUNTA($C$15:$C19))</f>
        <v>5</v>
      </c>
      <c r="C19" s="17" t="s">
        <v>35</v>
      </c>
      <c r="D19" s="18" t="s">
        <v>26</v>
      </c>
      <c r="E19" s="19" t="n">
        <v>1</v>
      </c>
      <c r="F19" s="20" t="n">
        <v>0.05</v>
      </c>
      <c r="G19" s="21" t="n">
        <f aca="false">IF(OR($E19="",$F19=""),"",$E19*$F19)</f>
        <v>0.05</v>
      </c>
      <c r="H19" s="22" t="s">
        <v>33</v>
      </c>
      <c r="I19" s="23"/>
      <c r="J19" s="18"/>
    </row>
    <row r="20" customFormat="false" ht="18" hidden="false" customHeight="true" outlineLevel="0" collapsed="false">
      <c r="B20" s="24" t="n">
        <f aca="false">IF($C20="","",COUNTA($C$15:$C20))</f>
        <v>6</v>
      </c>
      <c r="C20" s="25" t="s">
        <v>36</v>
      </c>
      <c r="D20" s="26" t="s">
        <v>37</v>
      </c>
      <c r="E20" s="27" t="n">
        <v>4</v>
      </c>
      <c r="F20" s="28" t="n">
        <v>0.2</v>
      </c>
      <c r="G20" s="29" t="n">
        <f aca="false">IF(OR($E20="",$F20=""),"",$E20*$F20)</f>
        <v>0.8</v>
      </c>
      <c r="H20" s="30" t="s">
        <v>33</v>
      </c>
      <c r="I20" s="31" t="s">
        <v>28</v>
      </c>
      <c r="J20" s="26"/>
    </row>
    <row r="21" customFormat="false" ht="18" hidden="false" customHeight="true" outlineLevel="0" collapsed="false">
      <c r="B21" s="16" t="n">
        <f aca="false">IF($C21="","",COUNTA($C$15:$C21))</f>
        <v>7</v>
      </c>
      <c r="C21" s="17" t="s">
        <v>38</v>
      </c>
      <c r="D21" s="18" t="s">
        <v>37</v>
      </c>
      <c r="E21" s="19" t="n">
        <v>2</v>
      </c>
      <c r="F21" s="20" t="n">
        <v>0.4</v>
      </c>
      <c r="G21" s="21" t="n">
        <f aca="false">IF(OR($E21="",$F21=""),"",$E21*$F21)</f>
        <v>0.8</v>
      </c>
      <c r="H21" s="22" t="s">
        <v>33</v>
      </c>
      <c r="I21" s="23"/>
      <c r="J21" s="18"/>
    </row>
    <row r="22" customFormat="false" ht="18" hidden="false" customHeight="true" outlineLevel="0" collapsed="false">
      <c r="B22" s="24" t="n">
        <f aca="false">IF($C22="","",COUNTA($C$15:$C22))</f>
        <v>8</v>
      </c>
      <c r="C22" s="25" t="s">
        <v>39</v>
      </c>
      <c r="D22" s="26" t="s">
        <v>37</v>
      </c>
      <c r="E22" s="27" t="n">
        <v>1</v>
      </c>
      <c r="F22" s="28" t="n">
        <v>0.5</v>
      </c>
      <c r="G22" s="29" t="n">
        <f aca="false">IF(OR($E22="",$F22=""),"",$E22*$F22)</f>
        <v>0.5</v>
      </c>
      <c r="H22" s="30" t="s">
        <v>40</v>
      </c>
      <c r="I22" s="31"/>
      <c r="J22" s="26" t="s">
        <v>41</v>
      </c>
    </row>
    <row r="23" customFormat="false" ht="18" hidden="false" customHeight="true" outlineLevel="0" collapsed="false">
      <c r="B23" s="16" t="n">
        <f aca="false">IF($C23="","",COUNTA($C$15:$C23))</f>
        <v>9</v>
      </c>
      <c r="C23" s="17" t="s">
        <v>42</v>
      </c>
      <c r="D23" s="18" t="s">
        <v>37</v>
      </c>
      <c r="E23" s="19" t="n">
        <v>6</v>
      </c>
      <c r="F23" s="20" t="n">
        <v>0.05</v>
      </c>
      <c r="G23" s="21" t="n">
        <f aca="false">IF(OR($E23="",$F23=""),"",$E23*$F23)</f>
        <v>0.3</v>
      </c>
      <c r="H23" s="22" t="s">
        <v>27</v>
      </c>
      <c r="I23" s="23" t="s">
        <v>28</v>
      </c>
      <c r="J23" s="18" t="s">
        <v>43</v>
      </c>
    </row>
    <row r="24" customFormat="false" ht="18" hidden="false" customHeight="true" outlineLevel="0" collapsed="false">
      <c r="B24" s="24" t="n">
        <f aca="false">IF($C24="","",COUNTA($C$15:$C24))</f>
        <v>10</v>
      </c>
      <c r="C24" s="25" t="s">
        <v>44</v>
      </c>
      <c r="D24" s="26" t="s">
        <v>37</v>
      </c>
      <c r="E24" s="27" t="n">
        <v>6</v>
      </c>
      <c r="F24" s="28" t="n">
        <v>0.04</v>
      </c>
      <c r="G24" s="29" t="n">
        <f aca="false">IF(OR($E24="",$F24=""),"",$E24*$F24)</f>
        <v>0.24</v>
      </c>
      <c r="H24" s="30" t="s">
        <v>33</v>
      </c>
      <c r="I24" s="31" t="s">
        <v>28</v>
      </c>
      <c r="J24" s="26"/>
    </row>
    <row r="25" customFormat="false" ht="18" hidden="false" customHeight="true" outlineLevel="0" collapsed="false">
      <c r="B25" s="16" t="n">
        <f aca="false">IF($C25="","",COUNTA($C$15:$C25))</f>
        <v>11</v>
      </c>
      <c r="C25" s="17" t="s">
        <v>45</v>
      </c>
      <c r="D25" s="18" t="s">
        <v>37</v>
      </c>
      <c r="E25" s="19" t="n">
        <v>1</v>
      </c>
      <c r="F25" s="20" t="n">
        <v>0.2</v>
      </c>
      <c r="G25" s="21" t="n">
        <f aca="false">IF(OR($E25="",$F25=""),"",$E25*$F25)</f>
        <v>0.2</v>
      </c>
      <c r="H25" s="22" t="s">
        <v>40</v>
      </c>
      <c r="I25" s="23"/>
      <c r="J25" s="18"/>
    </row>
    <row r="26" customFormat="false" ht="18" hidden="false" customHeight="true" outlineLevel="0" collapsed="false">
      <c r="B26" s="24" t="n">
        <f aca="false">IF($C26="","",COUNTA($C$15:$C26))</f>
        <v>12</v>
      </c>
      <c r="C26" s="25" t="s">
        <v>46</v>
      </c>
      <c r="D26" s="26" t="s">
        <v>37</v>
      </c>
      <c r="E26" s="27" t="n">
        <v>1</v>
      </c>
      <c r="F26" s="28" t="n">
        <v>0.6</v>
      </c>
      <c r="G26" s="29" t="n">
        <f aca="false">IF(OR($E26="",$F26=""),"",$E26*$F26)</f>
        <v>0.6</v>
      </c>
      <c r="H26" s="30" t="s">
        <v>33</v>
      </c>
      <c r="I26" s="31"/>
      <c r="J26" s="26"/>
    </row>
    <row r="27" customFormat="false" ht="18" hidden="false" customHeight="true" outlineLevel="0" collapsed="false">
      <c r="B27" s="16" t="n">
        <f aca="false">IF($C27="","",COUNTA($C$15:$C27))</f>
        <v>13</v>
      </c>
      <c r="C27" s="17" t="s">
        <v>47</v>
      </c>
      <c r="D27" s="18" t="s">
        <v>48</v>
      </c>
      <c r="E27" s="19" t="n">
        <v>1</v>
      </c>
      <c r="F27" s="20" t="n">
        <v>0.15</v>
      </c>
      <c r="G27" s="21" t="n">
        <f aca="false">IF(OR($E27="",$F27=""),"",$E27*$F27)</f>
        <v>0.15</v>
      </c>
      <c r="H27" s="22" t="s">
        <v>27</v>
      </c>
      <c r="I27" s="23" t="s">
        <v>28</v>
      </c>
      <c r="J27" s="18"/>
    </row>
    <row r="28" customFormat="false" ht="18" hidden="false" customHeight="true" outlineLevel="0" collapsed="false">
      <c r="B28" s="24" t="n">
        <f aca="false">IF($C28="","",COUNTA($C$15:$C28))</f>
        <v>14</v>
      </c>
      <c r="C28" s="25" t="s">
        <v>49</v>
      </c>
      <c r="D28" s="26" t="s">
        <v>48</v>
      </c>
      <c r="E28" s="27" t="n">
        <v>1</v>
      </c>
      <c r="F28" s="28" t="n">
        <v>0.1</v>
      </c>
      <c r="G28" s="29" t="n">
        <f aca="false">IF(OR($E28="",$F28=""),"",$E28*$F28)</f>
        <v>0.1</v>
      </c>
      <c r="H28" s="30" t="s">
        <v>33</v>
      </c>
      <c r="I28" s="31"/>
      <c r="J28" s="26" t="s">
        <v>50</v>
      </c>
    </row>
    <row r="29" customFormat="false" ht="18" hidden="false" customHeight="true" outlineLevel="0" collapsed="false">
      <c r="B29" s="16" t="n">
        <f aca="false">IF($C29="","",COUNTA($C$15:$C29))</f>
        <v>15</v>
      </c>
      <c r="C29" s="17" t="s">
        <v>51</v>
      </c>
      <c r="D29" s="18" t="s">
        <v>48</v>
      </c>
      <c r="E29" s="19" t="n">
        <v>1</v>
      </c>
      <c r="F29" s="20" t="n">
        <v>0.05</v>
      </c>
      <c r="G29" s="21" t="n">
        <f aca="false">IF(OR($E29="",$F29=""),"",$E29*$F29)</f>
        <v>0.05</v>
      </c>
      <c r="H29" s="22" t="s">
        <v>33</v>
      </c>
      <c r="I29" s="23" t="s">
        <v>28</v>
      </c>
      <c r="J29" s="18"/>
    </row>
    <row r="30" customFormat="false" ht="18" hidden="false" customHeight="true" outlineLevel="0" collapsed="false">
      <c r="B30" s="24" t="n">
        <f aca="false">IF($C30="","",COUNTA($C$15:$C30))</f>
        <v>16</v>
      </c>
      <c r="C30" s="25" t="s">
        <v>52</v>
      </c>
      <c r="D30" s="26" t="s">
        <v>48</v>
      </c>
      <c r="E30" s="27" t="n">
        <v>1</v>
      </c>
      <c r="F30" s="28" t="n">
        <v>0.25</v>
      </c>
      <c r="G30" s="29" t="n">
        <f aca="false">IF(OR($E30="",$F30=""),"",$E30*$F30)</f>
        <v>0.25</v>
      </c>
      <c r="H30" s="30" t="s">
        <v>27</v>
      </c>
      <c r="I30" s="31" t="s">
        <v>28</v>
      </c>
      <c r="J30" s="26" t="s">
        <v>53</v>
      </c>
    </row>
    <row r="31" customFormat="false" ht="18" hidden="false" customHeight="true" outlineLevel="0" collapsed="false">
      <c r="B31" s="16" t="n">
        <f aca="false">IF($C31="","",COUNTA($C$15:$C31))</f>
        <v>17</v>
      </c>
      <c r="C31" s="17" t="s">
        <v>54</v>
      </c>
      <c r="D31" s="18" t="s">
        <v>48</v>
      </c>
      <c r="E31" s="19" t="n">
        <v>1</v>
      </c>
      <c r="F31" s="20" t="n">
        <v>0.1</v>
      </c>
      <c r="G31" s="21" t="n">
        <f aca="false">IF(OR($E31="",$F31=""),"",$E31*$F31)</f>
        <v>0.1</v>
      </c>
      <c r="H31" s="22" t="s">
        <v>40</v>
      </c>
      <c r="I31" s="23"/>
      <c r="J31" s="18"/>
    </row>
    <row r="32" customFormat="false" ht="18" hidden="false" customHeight="true" outlineLevel="0" collapsed="false">
      <c r="B32" s="24" t="n">
        <f aca="false">IF($C32="","",COUNTA($C$15:$C32))</f>
        <v>18</v>
      </c>
      <c r="C32" s="25" t="s">
        <v>55</v>
      </c>
      <c r="D32" s="26" t="s">
        <v>56</v>
      </c>
      <c r="E32" s="27" t="n">
        <v>1</v>
      </c>
      <c r="F32" s="28" t="n">
        <v>0.25</v>
      </c>
      <c r="G32" s="29" t="n">
        <f aca="false">IF(OR($E32="",$F32=""),"",$E32*$F32)</f>
        <v>0.25</v>
      </c>
      <c r="H32" s="30" t="s">
        <v>27</v>
      </c>
      <c r="I32" s="31" t="s">
        <v>28</v>
      </c>
      <c r="J32" s="26"/>
    </row>
    <row r="33" customFormat="false" ht="18" hidden="false" customHeight="true" outlineLevel="0" collapsed="false">
      <c r="B33" s="16" t="n">
        <f aca="false">IF($C33="","",COUNTA($C$15:$C33))</f>
        <v>19</v>
      </c>
      <c r="C33" s="17" t="s">
        <v>57</v>
      </c>
      <c r="D33" s="18" t="s">
        <v>56</v>
      </c>
      <c r="E33" s="19" t="n">
        <v>1</v>
      </c>
      <c r="F33" s="20" t="n">
        <v>1.6</v>
      </c>
      <c r="G33" s="21" t="n">
        <f aca="false">IF(OR($E33="",$F33=""),"",$E33*$F33)</f>
        <v>1.6</v>
      </c>
      <c r="H33" s="22" t="s">
        <v>27</v>
      </c>
      <c r="I33" s="23"/>
      <c r="J33" s="18" t="s">
        <v>58</v>
      </c>
    </row>
    <row r="34" customFormat="false" ht="18" hidden="false" customHeight="true" outlineLevel="0" collapsed="false">
      <c r="B34" s="24" t="n">
        <f aca="false">IF($C34="","",COUNTA($C$15:$C34))</f>
        <v>20</v>
      </c>
      <c r="C34" s="25" t="s">
        <v>59</v>
      </c>
      <c r="D34" s="26" t="s">
        <v>56</v>
      </c>
      <c r="E34" s="27" t="n">
        <v>1</v>
      </c>
      <c r="F34" s="28" t="n">
        <v>0.35</v>
      </c>
      <c r="G34" s="29" t="n">
        <f aca="false">IF(OR($E34="",$F34=""),"",$E34*$F34)</f>
        <v>0.35</v>
      </c>
      <c r="H34" s="30" t="s">
        <v>33</v>
      </c>
      <c r="I34" s="31"/>
      <c r="J34" s="26" t="s">
        <v>60</v>
      </c>
    </row>
    <row r="35" customFormat="false" ht="18" hidden="false" customHeight="true" outlineLevel="0" collapsed="false">
      <c r="B35" s="16" t="n">
        <f aca="false">IF($C35="","",COUNTA($C$15:$C35))</f>
        <v>21</v>
      </c>
      <c r="C35" s="17" t="s">
        <v>61</v>
      </c>
      <c r="D35" s="18" t="s">
        <v>56</v>
      </c>
      <c r="E35" s="19" t="n">
        <v>1</v>
      </c>
      <c r="F35" s="20" t="n">
        <v>0.08</v>
      </c>
      <c r="G35" s="21" t="n">
        <f aca="false">IF(OR($E35="",$F35=""),"",$E35*$F35)</f>
        <v>0.08</v>
      </c>
      <c r="H35" s="22" t="s">
        <v>33</v>
      </c>
      <c r="I35" s="23"/>
      <c r="J35" s="18" t="s">
        <v>62</v>
      </c>
    </row>
    <row r="36" customFormat="false" ht="18" hidden="false" customHeight="true" outlineLevel="0" collapsed="false">
      <c r="B36" s="24" t="n">
        <f aca="false">IF($C36="","",COUNTA($C$15:$C36))</f>
        <v>22</v>
      </c>
      <c r="C36" s="25" t="s">
        <v>63</v>
      </c>
      <c r="D36" s="26" t="s">
        <v>56</v>
      </c>
      <c r="E36" s="27" t="n">
        <v>1</v>
      </c>
      <c r="F36" s="28" t="n">
        <v>0.05</v>
      </c>
      <c r="G36" s="29" t="n">
        <f aca="false">IF(OR($E36="",$F36=""),"",$E36*$F36)</f>
        <v>0.05</v>
      </c>
      <c r="H36" s="30" t="s">
        <v>40</v>
      </c>
      <c r="I36" s="31" t="s">
        <v>28</v>
      </c>
      <c r="J36" s="26"/>
    </row>
    <row r="37" customFormat="false" ht="18" hidden="false" customHeight="true" outlineLevel="0" collapsed="false">
      <c r="B37" s="16" t="n">
        <f aca="false">IF($C37="","",COUNTA($C$15:$C37))</f>
        <v>23</v>
      </c>
      <c r="C37" s="17" t="s">
        <v>64</v>
      </c>
      <c r="D37" s="18" t="s">
        <v>65</v>
      </c>
      <c r="E37" s="19" t="n">
        <v>1</v>
      </c>
      <c r="F37" s="20" t="n">
        <v>2.5</v>
      </c>
      <c r="G37" s="21" t="n">
        <f aca="false">IF(OR($E37="",$F37=""),"",$E37*$F37)</f>
        <v>2.5</v>
      </c>
      <c r="H37" s="22" t="s">
        <v>33</v>
      </c>
      <c r="I37" s="23"/>
      <c r="J37" s="18" t="s">
        <v>66</v>
      </c>
    </row>
    <row r="38" customFormat="false" ht="18" hidden="false" customHeight="true" outlineLevel="0" collapsed="false">
      <c r="B38" s="24" t="n">
        <f aca="false">IF($C38="","",COUNTA($C$15:$C38))</f>
        <v>24</v>
      </c>
      <c r="C38" s="25" t="s">
        <v>67</v>
      </c>
      <c r="D38" s="26" t="s">
        <v>65</v>
      </c>
      <c r="E38" s="27" t="n">
        <v>1</v>
      </c>
      <c r="F38" s="28" t="n">
        <v>0.4</v>
      </c>
      <c r="G38" s="29" t="n">
        <f aca="false">IF(OR($E38="",$F38=""),"",$E38*$F38)</f>
        <v>0.4</v>
      </c>
      <c r="H38" s="30" t="s">
        <v>40</v>
      </c>
      <c r="I38" s="31" t="s">
        <v>28</v>
      </c>
      <c r="J38" s="26"/>
    </row>
    <row r="39" customFormat="false" ht="18" hidden="false" customHeight="true" outlineLevel="0" collapsed="false">
      <c r="B39" s="16" t="n">
        <f aca="false">IF($C39="","",COUNTA($C$15:$C39))</f>
        <v>25</v>
      </c>
      <c r="C39" s="17" t="s">
        <v>68</v>
      </c>
      <c r="D39" s="18" t="s">
        <v>65</v>
      </c>
      <c r="E39" s="19" t="n">
        <v>1</v>
      </c>
      <c r="F39" s="20" t="n">
        <v>0.3</v>
      </c>
      <c r="G39" s="21" t="n">
        <f aca="false">IF(OR($E39="",$F39=""),"",$E39*$F39)</f>
        <v>0.3</v>
      </c>
      <c r="H39" s="22" t="s">
        <v>40</v>
      </c>
      <c r="I39" s="23"/>
      <c r="J39" s="18"/>
    </row>
    <row r="40" customFormat="false" ht="18" hidden="false" customHeight="true" outlineLevel="0" collapsed="false">
      <c r="B40" s="24" t="n">
        <f aca="false">IF($C40="","",COUNTA($C$15:$C40))</f>
        <v>26</v>
      </c>
      <c r="C40" s="25" t="s">
        <v>69</v>
      </c>
      <c r="D40" s="26" t="s">
        <v>65</v>
      </c>
      <c r="E40" s="27" t="n">
        <v>1</v>
      </c>
      <c r="F40" s="28" t="n">
        <v>0.15</v>
      </c>
      <c r="G40" s="29" t="n">
        <f aca="false">IF(OR($E40="",$F40=""),"",$E40*$F40)</f>
        <v>0.15</v>
      </c>
      <c r="H40" s="30" t="s">
        <v>40</v>
      </c>
      <c r="I40" s="31" t="s">
        <v>28</v>
      </c>
      <c r="J40" s="26"/>
    </row>
    <row r="41" customFormat="false" ht="18" hidden="false" customHeight="true" outlineLevel="0" collapsed="false">
      <c r="B41" s="16" t="n">
        <f aca="false">IF($C41="","",COUNTA($C$15:$C41))</f>
        <v>27</v>
      </c>
      <c r="C41" s="17" t="s">
        <v>70</v>
      </c>
      <c r="D41" s="18" t="s">
        <v>71</v>
      </c>
      <c r="E41" s="19" t="n">
        <v>1</v>
      </c>
      <c r="F41" s="20" t="n">
        <v>0.3</v>
      </c>
      <c r="G41" s="21" t="n">
        <f aca="false">IF(OR($E41="",$F41=""),"",$E41*$F41)</f>
        <v>0.3</v>
      </c>
      <c r="H41" s="22" t="s">
        <v>40</v>
      </c>
      <c r="I41" s="23"/>
      <c r="J41" s="18"/>
    </row>
    <row r="42" customFormat="false" ht="18" hidden="false" customHeight="true" outlineLevel="0" collapsed="false">
      <c r="B42" s="24" t="n">
        <f aca="false">IF($C42="","",COUNTA($C$15:$C42))</f>
        <v>28</v>
      </c>
      <c r="C42" s="25" t="s">
        <v>72</v>
      </c>
      <c r="D42" s="26" t="s">
        <v>71</v>
      </c>
      <c r="E42" s="27" t="n">
        <v>1</v>
      </c>
      <c r="F42" s="28" t="n">
        <v>0.2</v>
      </c>
      <c r="G42" s="29" t="n">
        <f aca="false">IF(OR($E42="",$F42=""),"",$E42*$F42)</f>
        <v>0.2</v>
      </c>
      <c r="H42" s="30" t="s">
        <v>40</v>
      </c>
      <c r="I42" s="31"/>
      <c r="J42" s="26"/>
    </row>
    <row r="43" customFormat="false" ht="18" hidden="false" customHeight="true" outlineLevel="0" collapsed="false">
      <c r="B43" s="16" t="n">
        <f aca="false">IF($C43="","",COUNTA($C$15:$C43))</f>
        <v>29</v>
      </c>
      <c r="C43" s="17" t="s">
        <v>73</v>
      </c>
      <c r="D43" s="18" t="s">
        <v>71</v>
      </c>
      <c r="E43" s="19" t="n">
        <v>1</v>
      </c>
      <c r="F43" s="20" t="n">
        <v>0.2</v>
      </c>
      <c r="G43" s="21" t="n">
        <f aca="false">IF(OR($E43="",$F43=""),"",$E43*$F43)</f>
        <v>0.2</v>
      </c>
      <c r="H43" s="22" t="s">
        <v>33</v>
      </c>
      <c r="I43" s="23" t="s">
        <v>28</v>
      </c>
      <c r="J43" s="18" t="s">
        <v>74</v>
      </c>
    </row>
    <row r="44" customFormat="false" ht="18" hidden="false" customHeight="true" outlineLevel="0" collapsed="false">
      <c r="B44" s="24" t="str">
        <f aca="false">IF($C44="","",COUNTA($C$15:$C44))</f>
        <v/>
      </c>
      <c r="C44" s="25"/>
      <c r="D44" s="26"/>
      <c r="E44" s="27"/>
      <c r="F44" s="28"/>
      <c r="G44" s="29" t="str">
        <f aca="false">IF(OR($E44="",$F44=""),"",$E44*$F44)</f>
        <v/>
      </c>
      <c r="H44" s="30"/>
      <c r="I44" s="31"/>
      <c r="J44" s="26"/>
    </row>
    <row r="45" customFormat="false" ht="18" hidden="false" customHeight="true" outlineLevel="0" collapsed="false">
      <c r="B45" s="16" t="str">
        <f aca="false">IF($C45="","",COUNTA($C$15:$C45))</f>
        <v/>
      </c>
      <c r="C45" s="17"/>
      <c r="D45" s="18"/>
      <c r="E45" s="19"/>
      <c r="F45" s="20"/>
      <c r="G45" s="21" t="str">
        <f aca="false">IF(OR($E45="",$F45=""),"",$E45*$F45)</f>
        <v/>
      </c>
      <c r="H45" s="22"/>
      <c r="I45" s="23"/>
      <c r="J45" s="18"/>
    </row>
    <row r="46" customFormat="false" ht="18" hidden="false" customHeight="true" outlineLevel="0" collapsed="false">
      <c r="B46" s="24" t="str">
        <f aca="false">IF($C46="","",COUNTA($C$15:$C46))</f>
        <v/>
      </c>
      <c r="C46" s="25"/>
      <c r="D46" s="26"/>
      <c r="E46" s="27"/>
      <c r="F46" s="28"/>
      <c r="G46" s="29" t="str">
        <f aca="false">IF(OR($E46="",$F46=""),"",$E46*$F46)</f>
        <v/>
      </c>
      <c r="H46" s="30"/>
      <c r="I46" s="31"/>
      <c r="J46" s="26"/>
    </row>
    <row r="47" customFormat="false" ht="18" hidden="false" customHeight="true" outlineLevel="0" collapsed="false">
      <c r="B47" s="16" t="str">
        <f aca="false">IF($C47="","",COUNTA($C$15:$C47))</f>
        <v/>
      </c>
      <c r="C47" s="17"/>
      <c r="D47" s="18"/>
      <c r="E47" s="19"/>
      <c r="F47" s="20"/>
      <c r="G47" s="21" t="str">
        <f aca="false">IF(OR($E47="",$F47=""),"",$E47*$F47)</f>
        <v/>
      </c>
      <c r="H47" s="22"/>
      <c r="I47" s="23"/>
      <c r="J47" s="18"/>
    </row>
    <row r="48" customFormat="false" ht="21.75" hidden="false" customHeight="true" outlineLevel="0" collapsed="false">
      <c r="B48" s="32" t="s">
        <v>75</v>
      </c>
      <c r="C48" s="32"/>
      <c r="D48" s="32"/>
      <c r="E48" s="32"/>
      <c r="F48" s="32"/>
      <c r="G48" s="33" t="n">
        <f aca="false">SUM(G15:G47)</f>
        <v>10.64</v>
      </c>
      <c r="H48" s="34" t="str">
        <f aca="false">"Limit "&amp;TEXT(H10,"0.0")&amp;" kg  ·  verbleibend "&amp;TEXT(H10-SUM(G15:G47),"0.0")&amp;" kg"</f>
        <v>Limit 23.0 kg  ·  verbleibend 12.4 kg</v>
      </c>
      <c r="I48" s="34"/>
      <c r="J48" s="34"/>
    </row>
  </sheetData>
  <mergeCells count="25">
    <mergeCell ref="B2:J3"/>
    <mergeCell ref="B4:J4"/>
    <mergeCell ref="B6:C6"/>
    <mergeCell ref="D6:E6"/>
    <mergeCell ref="F6:G6"/>
    <mergeCell ref="H6:J6"/>
    <mergeCell ref="B7:C7"/>
    <mergeCell ref="D7:E7"/>
    <mergeCell ref="F7:G7"/>
    <mergeCell ref="H7:J7"/>
    <mergeCell ref="B9:C9"/>
    <mergeCell ref="D9:E9"/>
    <mergeCell ref="F9:G9"/>
    <mergeCell ref="H9:J9"/>
    <mergeCell ref="B10:C10"/>
    <mergeCell ref="D10:E10"/>
    <mergeCell ref="F10:G10"/>
    <mergeCell ref="H10:J10"/>
    <mergeCell ref="B11:C11"/>
    <mergeCell ref="D11:E11"/>
    <mergeCell ref="F11:G11"/>
    <mergeCell ref="H11:J11"/>
    <mergeCell ref="B13:J13"/>
    <mergeCell ref="B48:F48"/>
    <mergeCell ref="H48:J48"/>
  </mergeCells>
  <conditionalFormatting sqref="B15:J47">
    <cfRule type="expression" priority="2" aboveAverage="0" equalAverage="0" bottom="0" percent="0" rank="0" text="" dxfId="0">
      <formula>$I15="✓"</formula>
    </cfRule>
  </conditionalFormatting>
  <conditionalFormatting sqref="H15:H47">
    <cfRule type="expression" priority="3" aboveAverage="0" equalAverage="0" bottom="0" percent="0" rank="0" text="" dxfId="1">
      <formula>AND($H15="Hoch",$I15&lt;&gt;"✓")</formula>
    </cfRule>
  </conditionalFormatting>
  <conditionalFormatting sqref="F10">
    <cfRule type="expression" priority="4" aboveAverage="0" equalAverage="0" bottom="0" percent="0" rank="0" text="" dxfId="2">
      <formula>SUM(G15:G47)&gt;H10</formula>
    </cfRule>
  </conditionalFormatting>
  <conditionalFormatting sqref="G48">
    <cfRule type="expression" priority="5" aboveAverage="0" equalAverage="0" bottom="0" percent="0" rank="0" text="" dxfId="3">
      <formula>$G48&gt;$H$10</formula>
    </cfRule>
  </conditionalFormatting>
  <dataValidations count="5">
    <dataValidation allowBlank="true" error="Kategorie aus der Liste wählen." errorStyle="stop" errorTitle="Ungültig" operator="between" showDropDown="false" showErrorMessage="false" showInputMessage="false" sqref="D15:D47" type="list">
      <formula1>"Dokumente &amp; Finanzen,Bekleidung,Kosmetik &amp; Gesundheit,Technik &amp; Elektronik,Ausrüstung,Sonstiges"</formula1>
      <formula2>0</formula2>
    </dataValidation>
    <dataValidation allowBlank="true" errorStyle="stop" operator="between" showDropDown="false" showErrorMessage="false" showInputMessage="false" sqref="H15:H47" type="list">
      <formula1>"Hoch,Mittel,Niedrig"</formula1>
      <formula2>0</formula2>
    </dataValidation>
    <dataValidation allowBlank="true" errorStyle="stop" operator="between" prompt="✓ setzen, wenn eingepackt." promptTitle="Eingepackt" showDropDown="false" showErrorMessage="false" showInputMessage="false" sqref="I15:I47" type="list">
      <formula1>"✓"</formula1>
      <formula2>0</formula2>
    </dataValidation>
    <dataValidation allowBlank="true" errorStyle="stop" operator="greaterThanOrEqual" showDropDown="false" showErrorMessage="false" showInputMessage="false" sqref="E15:E47" type="whole">
      <formula1>0</formula1>
      <formula2>0</formula2>
    </dataValidation>
    <dataValidation allowBlank="true" errorStyle="stop" operator="greaterThanOrEqual" showDropDown="false" showErrorMessage="false" showInputMessage="false" sqref="F15:F47" type="decimal">
      <formula1>0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"/>
    <col collapsed="false" customWidth="true" hidden="false" outlineLevel="0" max="3" min="3" style="0" width="30"/>
    <col collapsed="false" customWidth="true" hidden="false" outlineLevel="0" max="4" min="4" style="0" width="70"/>
    <col collapsed="false" customWidth="true" hidden="false" outlineLevel="0" max="5" min="5" style="0" width="2.2"/>
  </cols>
  <sheetData>
    <row r="1" customFormat="false" ht="6" hidden="false" customHeight="true" outlineLevel="0" collapsed="false"/>
    <row r="2" customFormat="false" ht="15" hidden="false" customHeight="false" outlineLevel="0" collapsed="false">
      <c r="B2" s="35" t="s">
        <v>76</v>
      </c>
      <c r="C2" s="35"/>
      <c r="D2" s="35"/>
    </row>
    <row r="3" customFormat="false" ht="15" hidden="false" customHeight="false" outlineLevel="0" collapsed="false">
      <c r="B3" s="35"/>
      <c r="C3" s="35"/>
      <c r="D3" s="35"/>
    </row>
    <row r="4" customFormat="false" ht="15.75" hidden="false" customHeight="true" outlineLevel="0" collapsed="false">
      <c r="B4" s="3" t="s">
        <v>77</v>
      </c>
      <c r="C4" s="3"/>
      <c r="D4" s="3"/>
    </row>
    <row r="5" customFormat="false" ht="19.5" hidden="false" customHeight="true" outlineLevel="0" collapsed="false">
      <c r="C5" s="36" t="s">
        <v>78</v>
      </c>
      <c r="D5" s="36"/>
    </row>
    <row r="6" customFormat="false" ht="45.75" hidden="false" customHeight="true" outlineLevel="0" collapsed="false">
      <c r="B6" s="37" t="s">
        <v>79</v>
      </c>
      <c r="C6" s="38" t="s">
        <v>80</v>
      </c>
      <c r="D6" s="39" t="s">
        <v>81</v>
      </c>
    </row>
    <row r="7" customFormat="false" ht="45.75" hidden="false" customHeight="true" outlineLevel="0" collapsed="false">
      <c r="B7" s="40" t="s">
        <v>82</v>
      </c>
      <c r="C7" s="41" t="s">
        <v>83</v>
      </c>
      <c r="D7" s="42" t="s">
        <v>84</v>
      </c>
    </row>
    <row r="8" customFormat="false" ht="45.75" hidden="false" customHeight="true" outlineLevel="0" collapsed="false">
      <c r="B8" s="37" t="s">
        <v>85</v>
      </c>
      <c r="C8" s="38" t="s">
        <v>86</v>
      </c>
      <c r="D8" s="39" t="s">
        <v>87</v>
      </c>
    </row>
    <row r="9" customFormat="false" ht="45.75" hidden="false" customHeight="true" outlineLevel="0" collapsed="false">
      <c r="B9" s="40" t="s">
        <v>88</v>
      </c>
      <c r="C9" s="41" t="s">
        <v>89</v>
      </c>
      <c r="D9" s="42" t="s">
        <v>90</v>
      </c>
    </row>
    <row r="10" customFormat="false" ht="45.75" hidden="false" customHeight="true" outlineLevel="0" collapsed="false">
      <c r="B10" s="37" t="s">
        <v>91</v>
      </c>
      <c r="C10" s="38" t="s">
        <v>92</v>
      </c>
      <c r="D10" s="39" t="s">
        <v>93</v>
      </c>
    </row>
    <row r="11" customFormat="false" ht="45.75" hidden="false" customHeight="true" outlineLevel="0" collapsed="false">
      <c r="B11" s="40" t="s">
        <v>94</v>
      </c>
      <c r="C11" s="41" t="s">
        <v>95</v>
      </c>
      <c r="D11" s="42" t="s">
        <v>96</v>
      </c>
    </row>
    <row r="13" customFormat="false" ht="19.5" hidden="false" customHeight="true" outlineLevel="0" collapsed="false">
      <c r="C13" s="36" t="s">
        <v>97</v>
      </c>
      <c r="D13" s="36"/>
    </row>
    <row r="14" customFormat="false" ht="19.5" hidden="false" customHeight="true" outlineLevel="0" collapsed="false">
      <c r="C14" s="43"/>
      <c r="D14" s="44" t="s">
        <v>98</v>
      </c>
    </row>
    <row r="15" customFormat="false" ht="19.5" hidden="false" customHeight="true" outlineLevel="0" collapsed="false">
      <c r="C15" s="45"/>
      <c r="D15" s="44" t="s">
        <v>99</v>
      </c>
    </row>
    <row r="16" customFormat="false" ht="19.5" hidden="false" customHeight="true" outlineLevel="0" collapsed="false">
      <c r="C16" s="46"/>
      <c r="D16" s="44" t="s">
        <v>100</v>
      </c>
    </row>
  </sheetData>
  <mergeCells count="4">
    <mergeCell ref="B2:D3"/>
    <mergeCell ref="B4:D4"/>
    <mergeCell ref="C5:D5"/>
    <mergeCell ref="C13:D13"/>
  </mergeCells>
  <printOptions headings="false" gridLines="false" gridLinesSet="true" horizontalCentered="fals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2026-09-30T05:40:23Z</dcterms:created>
  <dc:creator>openpyxl</dc:creator>
  <dc:description/>
  <dc:language>en-US</dc:language>
  <cp:lastModifiedBy/>
  <dcterms:modified xsi:type="dcterms:W3CDTF">2026-09-30T05:40:23Z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