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sswortliste" sheetId="1" state="visible" r:id="rId3"/>
    <sheet name="Listen" sheetId="2" state="hidden" r:id="rId4"/>
    <sheet name="Übersicht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<sst xmlns="http://schemas.openxmlformats.org/spreadsheetml/2006/main" count="159" uniqueCount="114">
  <si>
    <t xml:space="preserve">PASSWORT-MANAGER · VORLAGE 2026</t>
  </si>
  <si>
    <t xml:space="preserve">Sichere Verwaltung Ihrer Zugangsdaten – zentral, übersichtlich und immer aktuell</t>
  </si>
  <si>
    <t xml:space="preserve">So nutzen Sie die Vorlage:  Tragen Sie Ihre Daten in die weißen Spalten „Kategorie“ bis „Zuletzt geändert“ ein – „Passwortstärke“, „Status“ und „Nr.“ berechnen sich automatisch.  Kategorie und 2FA per Dropdown wählen.  Die Beispielzeilen einfach überschreiben oder löschen.</t>
  </si>
  <si>
    <t xml:space="preserve">Nr.</t>
  </si>
  <si>
    <t xml:space="preserve">Kategorie</t>
  </si>
  <si>
    <t xml:space="preserve">Dienst / Anbieter</t>
  </si>
  <si>
    <t xml:space="preserve">Webadresse (URL)</t>
  </si>
  <si>
    <t xml:space="preserve">Benutzername / E-Mail</t>
  </si>
  <si>
    <t xml:space="preserve">Passwort</t>
  </si>
  <si>
    <t xml:space="preserve">Passwortstärke</t>
  </si>
  <si>
    <t xml:space="preserve">2FA</t>
  </si>
  <si>
    <t xml:space="preserve">Zuletzt geändert</t>
  </si>
  <si>
    <t xml:space="preserve">Status</t>
  </si>
  <si>
    <t xml:space="preserve">Notizen</t>
  </si>
  <si>
    <t xml:space="preserve">E-Mail</t>
  </si>
  <si>
    <t xml:space="preserve">GMX</t>
  </si>
  <si>
    <t xml:space="preserve">https://www.gmx.net</t>
  </si>
  <si>
    <t xml:space="preserve">max.mustermann@gmx.net</t>
  </si>
  <si>
    <t xml:space="preserve">Morgen!Kaffee7Blau</t>
  </si>
  <si>
    <t xml:space="preserve">Ja</t>
  </si>
  <si>
    <t xml:space="preserve">Wiederherstellungs-E-Mail hinterlegt</t>
  </si>
  <si>
    <t xml:space="preserve">Web.de</t>
  </si>
  <si>
    <t xml:space="preserve">https://web.de</t>
  </si>
  <si>
    <t xml:space="preserve">erika.mustermann@web.de</t>
  </si>
  <si>
    <t xml:space="preserve">SonneRegen2026</t>
  </si>
  <si>
    <t xml:space="preserve">Zweitkonto für Newsletter</t>
  </si>
  <si>
    <t xml:space="preserve">Soziale Medien</t>
  </si>
  <si>
    <t xml:space="preserve">Instagram</t>
  </si>
  <si>
    <t xml:space="preserve">https://instagram.com</t>
  </si>
  <si>
    <t xml:space="preserve">m.mustermann</t>
  </si>
  <si>
    <t xml:space="preserve">FotoSommer9x2</t>
  </si>
  <si>
    <t xml:space="preserve">Login per App bestätigen</t>
  </si>
  <si>
    <t xml:space="preserve">Facebook</t>
  </si>
  <si>
    <t xml:space="preserve">https://facebook.com</t>
  </si>
  <si>
    <t xml:space="preserve">Sommer2026</t>
  </si>
  <si>
    <t xml:space="preserve">Nein</t>
  </si>
  <si>
    <t xml:space="preserve">Passwort erneuern – 2FA aktivieren</t>
  </si>
  <si>
    <t xml:space="preserve">Banking/Finanzen</t>
  </si>
  <si>
    <t xml:space="preserve">Sparkasse Online</t>
  </si>
  <si>
    <t xml:space="preserve">https://www.sparkasse.de</t>
  </si>
  <si>
    <t xml:space="preserve">MM-Kundennr. 004521</t>
  </si>
  <si>
    <t xml:space="preserve">Blau#Wolke!Regen92</t>
  </si>
  <si>
    <t xml:space="preserve">TAN per pushTAN-App</t>
  </si>
  <si>
    <t xml:space="preserve">PayPal</t>
  </si>
  <si>
    <t xml:space="preserve">https://paypal.com</t>
  </si>
  <si>
    <t xml:space="preserve">ZahlungSicher21</t>
  </si>
  <si>
    <t xml:space="preserve">Verknüpft mit Girokonto</t>
  </si>
  <si>
    <t xml:space="preserve">Shopping</t>
  </si>
  <si>
    <t xml:space="preserve">Amazon</t>
  </si>
  <si>
    <t xml:space="preserve">https://amazon.de</t>
  </si>
  <si>
    <t xml:space="preserve">Paket!Lieferung8</t>
  </si>
  <si>
    <t xml:space="preserve">Prime-Abo aktiv</t>
  </si>
  <si>
    <t xml:space="preserve">Zalando</t>
  </si>
  <si>
    <t xml:space="preserve">https://zalando.de</t>
  </si>
  <si>
    <t xml:space="preserve">zalando</t>
  </si>
  <si>
    <t xml:space="preserve">Schwaches Passwort – bitte ändern</t>
  </si>
  <si>
    <t xml:space="preserve">Streaming</t>
  </si>
  <si>
    <t xml:space="preserve">Netflix</t>
  </si>
  <si>
    <t xml:space="preserve">https://netflix.com</t>
  </si>
  <si>
    <t xml:space="preserve">familie.mustermann@web.de</t>
  </si>
  <si>
    <t xml:space="preserve">Netflix2026</t>
  </si>
  <si>
    <t xml:space="preserve">Familien-Abo, 4 Profile</t>
  </si>
  <si>
    <t xml:space="preserve">Spotify</t>
  </si>
  <si>
    <t xml:space="preserve">https://spotify.com</t>
  </si>
  <si>
    <t xml:space="preserve">max.mustermann</t>
  </si>
  <si>
    <t xml:space="preserve">MusikStream77</t>
  </si>
  <si>
    <t xml:space="preserve">Login über Google möglich</t>
  </si>
  <si>
    <t xml:space="preserve">Cloud/Speicher</t>
  </si>
  <si>
    <t xml:space="preserve">Dropbox</t>
  </si>
  <si>
    <t xml:space="preserve">https://dropbox.com</t>
  </si>
  <si>
    <t xml:space="preserve">Cloud#Backup4Safe</t>
  </si>
  <si>
    <t xml:space="preserve">Automatisches Backup Fotos</t>
  </si>
  <si>
    <t xml:space="preserve">Arbeit</t>
  </si>
  <si>
    <t xml:space="preserve">Microsoft 365</t>
  </si>
  <si>
    <t xml:space="preserve">https://microsoft.com</t>
  </si>
  <si>
    <t xml:space="preserve">m.mustermann@firma-beispiel.de</t>
  </si>
  <si>
    <t xml:space="preserve">Firma!Sicher$2026xQ</t>
  </si>
  <si>
    <t xml:space="preserve">Nur am Firmenrechner nutzen</t>
  </si>
  <si>
    <t xml:space="preserve">Firmen-VPN</t>
  </si>
  <si>
    <t xml:space="preserve">https://vpn.firma-beispiel.de</t>
  </si>
  <si>
    <t xml:space="preserve">mmustermann</t>
  </si>
  <si>
    <t xml:space="preserve">TunnelZugang55</t>
  </si>
  <si>
    <t xml:space="preserve">Zugang über Token-App</t>
  </si>
  <si>
    <t xml:space="preserve">Sonstiges</t>
  </si>
  <si>
    <t xml:space="preserve">WLAN-Router (FRITZ!Box)</t>
  </si>
  <si>
    <t xml:space="preserve">http://192.168.178.1</t>
  </si>
  <si>
    <t xml:space="preserve">admin</t>
  </si>
  <si>
    <t xml:space="preserve">Standard-Zugang – dringend ändern!</t>
  </si>
  <si>
    <t xml:space="preserve">Steam</t>
  </si>
  <si>
    <t xml:space="preserve">https://steampowered.com</t>
  </si>
  <si>
    <t xml:space="preserve">max_mustermann</t>
  </si>
  <si>
    <t xml:space="preserve">steam123</t>
  </si>
  <si>
    <t xml:space="preserve">Guthaben hinterlegt</t>
  </si>
  <si>
    <t xml:space="preserve">Kategorien</t>
  </si>
  <si>
    <t xml:space="preserve">ÜBERSICHT &amp; SICHERHEITS-CHECK</t>
  </si>
  <si>
    <t xml:space="preserve">Automatische Auswertung Ihrer Passwortliste – Stand: heute</t>
  </si>
  <si>
    <t xml:space="preserve">Einträge gesamt</t>
  </si>
  <si>
    <t xml:space="preserve">Schwach / Mittel</t>
  </si>
  <si>
    <t xml:space="preserve">Überfällig</t>
  </si>
  <si>
    <t xml:space="preserve">2FA aktiviert</t>
  </si>
  <si>
    <t xml:space="preserve">2FA-Quote:</t>
  </si>
  <si>
    <t xml:space="preserve">Sicherheitsindex:</t>
  </si>
  <si>
    <t xml:space="preserve">Passwortstärke-Verteilung</t>
  </si>
  <si>
    <t xml:space="preserve">Einträge je Kategorie</t>
  </si>
  <si>
    <t xml:space="preserve">Schwach</t>
  </si>
  <si>
    <t xml:space="preserve">Mittel</t>
  </si>
  <si>
    <t xml:space="preserve">Stark</t>
  </si>
  <si>
    <t xml:space="preserve">Sehr stark</t>
  </si>
  <si>
    <t xml:space="preserve">Sicherheitshinweise</t>
  </si>
  <si>
    <t xml:space="preserve">•  Verwenden Sie für jedes Konto ein eigenes, langes Passwort (mind. 12 Zeichen, Groß-/Kleinbuchstaben, Zahlen, Sonderzeichen).</t>
  </si>
  <si>
    <t xml:space="preserve">•  Aktivieren Sie die Zwei-Faktor-Authentifizierung (2FA), wo immer sie angeboten wird.</t>
  </si>
  <si>
    <t xml:space="preserve">•  Ändern Sie Passwörter mit Status „Überfällig“ zeitnah und aktualisieren Sie das Datum.</t>
  </si>
  <si>
    <t xml:space="preserve">•  Schützen Sie diese Datei mit einem Passwort: Datei ▸ Informationen ▸ Arbeitsmappe schützen ▸ Mit Kennwort verschlüsseln.</t>
  </si>
  <si>
    <t xml:space="preserve">•  Speichern Sie die Datei nicht ungeschützt in Cloud-Ordnern oder per E-Mail.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</si>
</sst>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dd\.mm\.yyyy"/>
    <numFmt numFmtId="167" formatCode="0\ %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libri"/>
      <family val="0"/>
      <charset val="1"/>
    </font>
    <font>
      <sz val="11"/>
      <color rgb="FFDCE7EA"/>
      <name val="Calibri"/>
      <family val="0"/>
      <charset val="1"/>
    </font>
    <font>
      <i val="true"/>
      <sz val="9"/>
      <color rgb="FF46606A"/>
      <name val="Calibri"/>
      <family val="0"/>
      <charset val="1"/>
    </font>
    <font>
      <b val="true"/>
      <sz val="10.5"/>
      <color rgb="FFFFFFFF"/>
      <name val="Calibri"/>
      <family val="0"/>
      <charset val="1"/>
    </font>
    <font>
      <sz val="10"/>
      <color rgb="FF1B2A2F"/>
      <name val="Calibri"/>
      <family val="0"/>
      <charset val="1"/>
    </font>
    <font>
      <sz val="10"/>
      <name val="Calibri"/>
      <family val="0"/>
      <charset val="1"/>
    </font>
    <font>
      <b val="true"/>
      <sz val="18"/>
      <color rgb="FFFFFFFF"/>
      <name val="Calibri"/>
      <family val="0"/>
      <charset val="1"/>
    </font>
    <font>
      <sz val="10.5"/>
      <color rgb="FFDCE7EA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b val="true"/>
      <sz val="26"/>
      <color rgb="FF1F4E5F"/>
      <name val="Calibri"/>
      <family val="0"/>
      <charset val="1"/>
    </font>
    <font>
      <b val="true"/>
      <sz val="26"/>
      <color rgb="FF9C1C28"/>
      <name val="Calibri"/>
      <family val="0"/>
      <charset val="1"/>
    </font>
    <font>
      <b val="true"/>
      <sz val="26"/>
      <color rgb="FFB5720E"/>
      <name val="Calibri"/>
      <family val="0"/>
      <charset val="1"/>
    </font>
    <font>
      <b val="true"/>
      <sz val="26"/>
      <color rgb="FF1E6B2F"/>
      <name val="Calibri"/>
      <family val="0"/>
      <charset val="1"/>
    </font>
    <font>
      <b val="true"/>
      <sz val="10"/>
      <color rgb="FF1B2A2F"/>
      <name val="Calibri"/>
      <family val="0"/>
      <charset val="1"/>
    </font>
    <font>
      <b val="true"/>
      <sz val="10"/>
      <color rgb="FF1E6B2F"/>
      <name val="Calibri"/>
      <family val="0"/>
      <charset val="1"/>
    </font>
    <font>
      <b val="true"/>
      <sz val="11"/>
      <color rgb="FF1F4E5F"/>
      <name val="Calibri"/>
      <family val="0"/>
      <charset val="1"/>
    </font>
    <font>
      <b val="true"/>
      <sz val="10"/>
      <color rgb="FF9C1C28"/>
      <name val="Calibri"/>
      <family val="0"/>
      <charset val="1"/>
    </font>
    <font>
      <b val="true"/>
      <sz val="10"/>
      <color rgb="FF1F4E5F"/>
      <name val="Calibri"/>
      <family val="0"/>
      <charset val="1"/>
    </font>
    <font>
      <b val="true"/>
      <sz val="10"/>
      <color rgb="FFE08A3C"/>
      <name val="Calibri"/>
      <family val="0"/>
      <charset val="1"/>
    </font>
    <font>
      <b val="true"/>
      <sz val="10"/>
      <color rgb="FF8A5A00"/>
      <name val="Calibri"/>
      <family val="0"/>
      <charset val="1"/>
    </font>
    <font>
      <b val="true"/>
      <sz val="10"/>
      <color rgb="FF12522A"/>
      <name val="Calibri"/>
      <family val="0"/>
      <charset val="1"/>
    </font>
    <font>
      <sz val="9.5"/>
      <color rgb="FF46606A"/>
      <name val="Calibri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1F4E5F"/>
        <bgColor rgb="FF12522A"/>
      </patternFill>
    </fill>
    <fill>
      <patternFill patternType="solid">
        <fgColor rgb="FFE08A3C"/>
        <bgColor rgb="FFFF8080"/>
      </patternFill>
    </fill>
    <fill>
      <patternFill patternType="solid">
        <fgColor rgb="FFF4F8F9"/>
        <bgColor rgb="FFEEF3F4"/>
      </patternFill>
    </fill>
    <fill>
      <patternFill patternType="solid">
        <fgColor rgb="FFFFFFFF"/>
        <bgColor rgb="FFF4F8F9"/>
      </patternFill>
    </fill>
    <fill>
      <patternFill patternType="solid">
        <fgColor rgb="FFEEF3F4"/>
        <bgColor rgb="FFF4F8F9"/>
      </patternFill>
    </fill>
    <fill>
      <patternFill patternType="solid">
        <fgColor rgb="FF9C1C28"/>
        <bgColor rgb="FF993366"/>
      </patternFill>
    </fill>
    <fill>
      <patternFill patternType="solid">
        <fgColor rgb="FFB5720E"/>
        <bgColor rgb="FF8A5A00"/>
      </patternFill>
    </fill>
    <fill>
      <patternFill patternType="solid">
        <fgColor rgb="FF1E6B2F"/>
        <bgColor rgb="FF12522A"/>
      </patternFill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 style="thin">
        <color rgb="FFD8E2E5"/>
      </top>
      <bottom style="thin">
        <color rgb="FFD8E2E5"/>
      </bottom>
      <diagonal/>
    </border>
    <border diagonalUp="false" diagonalDown="false">
      <left style="thin">
        <color rgb="FFC9D6DA"/>
      </left>
      <right style="thin">
        <color rgb="FFC9D6DA"/>
      </right>
      <top style="thin">
        <color rgb="FFC9D6DA"/>
      </top>
      <bottom style="thin">
        <color rgb="FFC9D6DA"/>
      </bottom>
      <diagonal/>
    </border>
    <border diagonalUp="false" diagonalDown="false">
      <left style="thin">
        <color rgb="FF1F4E5F"/>
      </left>
      <right style="thin">
        <color rgb="FF1F4E5F"/>
      </right>
      <top style="thin">
        <color rgb="FF1F4E5F"/>
      </top>
      <bottom style="thin">
        <color rgb="FF1F4E5F"/>
      </bottom>
      <diagonal/>
    </border>
    <border diagonalUp="false" diagonalDown="false">
      <left style="thin">
        <color rgb="FF9C1C28"/>
      </left>
      <right style="thin">
        <color rgb="FF9C1C28"/>
      </right>
      <top style="thin">
        <color rgb="FF9C1C28"/>
      </top>
      <bottom style="thin">
        <color rgb="FF9C1C28"/>
      </bottom>
      <diagonal/>
    </border>
    <border diagonalUp="false" diagonalDown="false">
      <left style="thin">
        <color rgb="FFB5720E"/>
      </left>
      <right style="thin">
        <color rgb="FFB5720E"/>
      </right>
      <top style="thin">
        <color rgb="FFB5720E"/>
      </top>
      <bottom style="thin">
        <color rgb="FFB5720E"/>
      </bottom>
      <diagonal/>
    </border>
    <border diagonalUp="false" diagonalDown="false">
      <left style="thin">
        <color rgb="FF1E6B2F"/>
      </left>
      <right style="thin">
        <color rgb="FF1E6B2F"/>
      </right>
      <top style="thin">
        <color rgb="FF1E6B2F"/>
      </top>
      <bottom style="thin">
        <color rgb="FF1E6B2F"/>
      </bottom>
      <diagonal/>
    </border>
    <border diagonalUp="false" diagonalDown="false">
      <left/>
      <right/>
      <top/>
      <bottom style="thin">
        <color rgb="FFE1E9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9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1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3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8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Calibri"/>
        <charset val="1"/>
        <family val="0"/>
        <b val="1"/>
        <color rgb="FF9C1C28"/>
        <sz val="10"/>
      </font>
      <fill>
        <patternFill>
          <bgColor rgb="FFF8D3D6"/>
        </patternFill>
      </fill>
    </dxf>
    <dxf>
      <font>
        <name val="Calibri"/>
        <charset val="1"/>
        <family val="0"/>
        <b val="1"/>
        <color rgb="FF8A5A00"/>
        <sz val="10"/>
      </font>
      <fill>
        <patternFill>
          <bgColor rgb="FFFBE7C6"/>
        </patternFill>
      </fill>
    </dxf>
    <dxf>
      <font>
        <name val="Calibri"/>
        <charset val="1"/>
        <family val="0"/>
        <b val="1"/>
        <color rgb="FF1E6B2F"/>
        <sz val="10"/>
      </font>
      <fill>
        <patternFill>
          <bgColor rgb="FFD8ECD5"/>
        </patternFill>
      </fill>
    </dxf>
    <dxf>
      <font>
        <name val="Calibri"/>
        <charset val="1"/>
        <family val="0"/>
        <b val="1"/>
        <color rgb="FF12522A"/>
        <sz val="10"/>
      </font>
      <fill>
        <patternFill>
          <bgColor rgb="FFBFE0B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6B2F"/>
      <rgbColor rgb="FF000080"/>
      <rgbColor rgb="FF8A5A00"/>
      <rgbColor rgb="FF800080"/>
      <rgbColor rgb="FF008080"/>
      <rgbColor rgb="FFBFE0BE"/>
      <rgbColor rgb="FF808080"/>
      <rgbColor rgb="FF9999FF"/>
      <rgbColor rgb="FF993366"/>
      <rgbColor rgb="FFF4F8F9"/>
      <rgbColor rgb="FFEEF3F4"/>
      <rgbColor rgb="FF660066"/>
      <rgbColor rgb="FFFF8080"/>
      <rgbColor rgb="FF0066CC"/>
      <rgbColor rgb="FFC9D6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1E9EB"/>
      <rgbColor rgb="FFD8ECD5"/>
      <rgbColor rgb="FFFBE7C6"/>
      <rgbColor rgb="FFD8E2E5"/>
      <rgbColor rgb="FFFF99CC"/>
      <rgbColor rgb="FFDCE7EA"/>
      <rgbColor rgb="FFF8D3D6"/>
      <rgbColor rgb="FF3366FF"/>
      <rgbColor rgb="FF33CCCC"/>
      <rgbColor rgb="FF99CC00"/>
      <rgbColor rgb="FFFFCC00"/>
      <rgbColor rgb="FFE08A3C"/>
      <rgbColor rgb="FFB5720E"/>
      <rgbColor rgb="FF46606A"/>
      <rgbColor rgb="FF969696"/>
      <rgbColor rgb="FF1F4E5F"/>
      <rgbColor rgb="FF339966"/>
      <rgbColor rgb="FF12522A"/>
      <rgbColor rgb="FF333300"/>
      <rgbColor rgb="FF9C1C28"/>
      <rgbColor rgb="FF993366"/>
      <rgbColor rgb="FF333399"/>
      <rgbColor rgb="FF1B2A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7"/>
    <col collapsed="false" customWidth="true" hidden="false" outlineLevel="0" max="3" min="3" style="0" width="20"/>
    <col collapsed="false" customWidth="true" hidden="false" outlineLevel="0" max="5" min="4" style="0" width="27"/>
    <col collapsed="false" customWidth="true" hidden="false" outlineLevel="0" max="6" min="6" style="0" width="20"/>
    <col collapsed="false" customWidth="true" hidden="false" outlineLevel="0" max="7" min="7" style="0" width="15"/>
    <col collapsed="false" customWidth="true" hidden="false" outlineLevel="0" max="8" min="8" style="0" width="7"/>
    <col collapsed="false" customWidth="true" hidden="false" outlineLevel="0" max="9" min="9" style="0" width="15"/>
    <col collapsed="false" customWidth="true" hidden="false" outlineLevel="0" max="10" min="10" style="0" width="14"/>
    <col collapsed="false" customWidth="true" hidden="false" outlineLevel="0" max="11" min="11" style="0" width="32"/>
    <col collapsed="false" customWidth="true" hidden="true" outlineLevel="0" max="12" min="12" style="0" width="6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4.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6" hidden="false" customHeight="true" outlineLevel="0" collapsed="false"/>
    <row r="5" customFormat="false" ht="30" hidden="false" customHeight="true" outlineLevel="0" collapsed="false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customFormat="false" ht="6" hidden="false" customHeight="true" outlineLevel="0" collapsed="false"/>
    <row r="7" customFormat="false" ht="30" hidden="false" customHeight="true" outlineLevel="0" collapsed="false">
      <c r="A7" s="5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customFormat="false" ht="19.5" hidden="false" customHeight="true" outlineLevel="0" collapsed="false">
      <c r="A8" s="6" t="n">
        <f aca="false">IF(C8="","",ROW()-7)</f>
        <v>1</v>
      </c>
      <c r="B8" s="7" t="s">
        <v>14</v>
      </c>
      <c r="C8" s="7" t="s">
        <v>15</v>
      </c>
      <c r="D8" s="7" t="s">
        <v>16</v>
      </c>
      <c r="E8" s="7" t="s">
        <v>17</v>
      </c>
      <c r="F8" s="7" t="s">
        <v>18</v>
      </c>
      <c r="G8" s="8" t="str">
        <f aca="false">IF(F8="","",IF(LEN(F8)&lt;8,"Schwach",IF(L8&lt;=2,"Schwach",IF(L8&lt;=4,"Mittel",IF(L8=5,"Stark","Sehr stark")))))</f>
        <v>Sehr stark</v>
      </c>
      <c r="H8" s="8" t="s">
        <v>19</v>
      </c>
      <c r="I8" s="9" t="n">
        <v>46246</v>
      </c>
      <c r="J8" s="8" t="str">
        <f aca="true">IF(I8="","",IF(TODAY()-I8&gt;180,"Überfällig",IF(TODAY()-I8&gt;150,"Bald ändern","OK")))</f>
        <v>OK</v>
      </c>
      <c r="K8" s="7" t="s">
        <v>20</v>
      </c>
      <c r="L8" s="10" t="n">
        <f aca="false">IF(F8="","",--(LEN(F8)&gt;=8)+--(LEN(F8)&gt;=12)+--(NOT(EXACT(F8,LOWER(F8))))+--(NOT(EXACT(F8,UPPER(F8))))+--(SUMPRODUCT(--ISNUMBER(SEARCH({"0";"1";"2";"3";"4";"5";"6";"7";"8";"9"},F8)))&gt;0)+--(SUMPRODUCT(--ISNUMBER(SEARCH({"!";"#";"$";"%";"&amp;";"/";"(";")";"=";"+";"-";"_";".";"@";";";":"},F8)))&gt;0))</f>
        <v>6</v>
      </c>
    </row>
    <row r="9" customFormat="false" ht="19.5" hidden="false" customHeight="true" outlineLevel="0" collapsed="false">
      <c r="A9" s="11" t="n">
        <f aca="false">IF(C9="","",ROW()-7)</f>
        <v>2</v>
      </c>
      <c r="B9" s="12" t="s">
        <v>14</v>
      </c>
      <c r="C9" s="12" t="s">
        <v>21</v>
      </c>
      <c r="D9" s="12" t="s">
        <v>22</v>
      </c>
      <c r="E9" s="12" t="s">
        <v>23</v>
      </c>
      <c r="F9" s="12" t="s">
        <v>24</v>
      </c>
      <c r="G9" s="13" t="str">
        <f aca="false">IF(F9="","",IF(LEN(F9)&lt;8,"Schwach",IF(L9&lt;=2,"Schwach",IF(L9&lt;=4,"Mittel",IF(L9=5,"Stark","Sehr stark")))))</f>
        <v>Stark</v>
      </c>
      <c r="H9" s="13" t="s">
        <v>19</v>
      </c>
      <c r="I9" s="14" t="n">
        <v>46270</v>
      </c>
      <c r="J9" s="13" t="str">
        <f aca="true">IF(I9="","",IF(TODAY()-I9&gt;180,"Überfällig",IF(TODAY()-I9&gt;150,"Bald ändern","OK")))</f>
        <v>OK</v>
      </c>
      <c r="K9" s="12" t="s">
        <v>25</v>
      </c>
      <c r="L9" s="10" t="n">
        <f aca="false">IF(F9="","",--(LEN(F9)&gt;=8)+--(LEN(F9)&gt;=12)+--(NOT(EXACT(F9,LOWER(F9))))+--(NOT(EXACT(F9,UPPER(F9))))+--(SUMPRODUCT(--ISNUMBER(SEARCH({"0";"1";"2";"3";"4";"5";"6";"7";"8";"9"},F9)))&gt;0)+--(SUMPRODUCT(--ISNUMBER(SEARCH({"!";"#";"$";"%";"&amp;";"/";"(";")";"=";"+";"-";"_";".";"@";";";":"},F9)))&gt;0))</f>
        <v>5</v>
      </c>
    </row>
    <row r="10" customFormat="false" ht="19.5" hidden="false" customHeight="true" outlineLevel="0" collapsed="false">
      <c r="A10" s="6" t="n">
        <f aca="false">IF(C10="","",ROW()-7)</f>
        <v>3</v>
      </c>
      <c r="B10" s="7" t="s">
        <v>26</v>
      </c>
      <c r="C10" s="7" t="s">
        <v>27</v>
      </c>
      <c r="D10" s="7" t="s">
        <v>28</v>
      </c>
      <c r="E10" s="7" t="s">
        <v>29</v>
      </c>
      <c r="F10" s="7" t="s">
        <v>30</v>
      </c>
      <c r="G10" s="8" t="str">
        <f aca="false">IF(F10="","",IF(LEN(F10)&lt;8,"Schwach",IF(L10&lt;=2,"Schwach",IF(L10&lt;=4,"Mittel",IF(L10=5,"Stark","Sehr stark")))))</f>
        <v>Stark</v>
      </c>
      <c r="H10" s="8" t="s">
        <v>19</v>
      </c>
      <c r="I10" s="9" t="n">
        <v>46223</v>
      </c>
      <c r="J10" s="8" t="str">
        <f aca="true">IF(I10="","",IF(TODAY()-I10&gt;180,"Überfällig",IF(TODAY()-I10&gt;150,"Bald ändern","OK")))</f>
        <v>OK</v>
      </c>
      <c r="K10" s="7" t="s">
        <v>31</v>
      </c>
      <c r="L10" s="10" t="n">
        <f aca="false">IF(F10="","",--(LEN(F10)&gt;=8)+--(LEN(F10)&gt;=12)+--(NOT(EXACT(F10,LOWER(F10))))+--(NOT(EXACT(F10,UPPER(F10))))+--(SUMPRODUCT(--ISNUMBER(SEARCH({"0";"1";"2";"3";"4";"5";"6";"7";"8";"9"},F10)))&gt;0)+--(SUMPRODUCT(--ISNUMBER(SEARCH({"!";"#";"$";"%";"&amp;";"/";"(";")";"=";"+";"-";"_";".";"@";";";":"},F10)))&gt;0))</f>
        <v>5</v>
      </c>
    </row>
    <row r="11" customFormat="false" ht="19.5" hidden="false" customHeight="true" outlineLevel="0" collapsed="false">
      <c r="A11" s="11" t="n">
        <f aca="false">IF(C11="","",ROW()-7)</f>
        <v>4</v>
      </c>
      <c r="B11" s="12" t="s">
        <v>26</v>
      </c>
      <c r="C11" s="12" t="s">
        <v>32</v>
      </c>
      <c r="D11" s="12" t="s">
        <v>33</v>
      </c>
      <c r="E11" s="12" t="s">
        <v>17</v>
      </c>
      <c r="F11" s="12" t="s">
        <v>34</v>
      </c>
      <c r="G11" s="13" t="str">
        <f aca="false">IF(F11="","",IF(LEN(F11)&lt;8,"Schwach",IF(L11&lt;=2,"Schwach",IF(L11&lt;=4,"Mittel",IF(L11=5,"Stark","Sehr stark")))))</f>
        <v>Mittel</v>
      </c>
      <c r="H11" s="13" t="s">
        <v>35</v>
      </c>
      <c r="I11" s="14" t="n">
        <v>46068</v>
      </c>
      <c r="J11" s="13" t="str">
        <f aca="true">IF(I11="","",IF(TODAY()-I11&gt;180,"Überfällig",IF(TODAY()-I11&gt;150,"Bald ändern","OK")))</f>
        <v>Überfällig</v>
      </c>
      <c r="K11" s="12" t="s">
        <v>36</v>
      </c>
      <c r="L11" s="10" t="n">
        <f aca="false">IF(F11="","",--(LEN(F11)&gt;=8)+--(LEN(F11)&gt;=12)+--(NOT(EXACT(F11,LOWER(F11))))+--(NOT(EXACT(F11,UPPER(F11))))+--(SUMPRODUCT(--ISNUMBER(SEARCH({"0";"1";"2";"3";"4";"5";"6";"7";"8";"9"},F11)))&gt;0)+--(SUMPRODUCT(--ISNUMBER(SEARCH({"!";"#";"$";"%";"&amp;";"/";"(";")";"=";"+";"-";"_";".";"@";";";":"},F11)))&gt;0))</f>
        <v>4</v>
      </c>
    </row>
    <row r="12" customFormat="false" ht="19.5" hidden="false" customHeight="true" outlineLevel="0" collapsed="false">
      <c r="A12" s="6" t="n">
        <f aca="false">IF(C12="","",ROW()-7)</f>
        <v>5</v>
      </c>
      <c r="B12" s="7" t="s">
        <v>37</v>
      </c>
      <c r="C12" s="7" t="s">
        <v>38</v>
      </c>
      <c r="D12" s="7" t="s">
        <v>39</v>
      </c>
      <c r="E12" s="7" t="s">
        <v>40</v>
      </c>
      <c r="F12" s="7" t="s">
        <v>41</v>
      </c>
      <c r="G12" s="8" t="str">
        <f aca="false">IF(F12="","",IF(LEN(F12)&lt;8,"Schwach",IF(L12&lt;=2,"Schwach",IF(L12&lt;=4,"Mittel",IF(L12=5,"Stark","Sehr stark")))))</f>
        <v>Sehr stark</v>
      </c>
      <c r="H12" s="8" t="s">
        <v>19</v>
      </c>
      <c r="I12" s="9" t="n">
        <v>46266</v>
      </c>
      <c r="J12" s="8" t="str">
        <f aca="true">IF(I12="","",IF(TODAY()-I12&gt;180,"Überfällig",IF(TODAY()-I12&gt;150,"Bald ändern","OK")))</f>
        <v>OK</v>
      </c>
      <c r="K12" s="7" t="s">
        <v>42</v>
      </c>
      <c r="L12" s="10" t="n">
        <f aca="false">IF(F12="","",--(LEN(F12)&gt;=8)+--(LEN(F12)&gt;=12)+--(NOT(EXACT(F12,LOWER(F12))))+--(NOT(EXACT(F12,UPPER(F12))))+--(SUMPRODUCT(--ISNUMBER(SEARCH({"0";"1";"2";"3";"4";"5";"6";"7";"8";"9"},F12)))&gt;0)+--(SUMPRODUCT(--ISNUMBER(SEARCH({"!";"#";"$";"%";"&amp;";"/";"(";")";"=";"+";"-";"_";".";"@";";";":"},F12)))&gt;0))</f>
        <v>6</v>
      </c>
    </row>
    <row r="13" customFormat="false" ht="19.5" hidden="false" customHeight="true" outlineLevel="0" collapsed="false">
      <c r="A13" s="11" t="n">
        <f aca="false">IF(C13="","",ROW()-7)</f>
        <v>6</v>
      </c>
      <c r="B13" s="12" t="s">
        <v>37</v>
      </c>
      <c r="C13" s="12" t="s">
        <v>43</v>
      </c>
      <c r="D13" s="12" t="s">
        <v>44</v>
      </c>
      <c r="E13" s="12" t="s">
        <v>23</v>
      </c>
      <c r="F13" s="12" t="s">
        <v>45</v>
      </c>
      <c r="G13" s="13" t="str">
        <f aca="false">IF(F13="","",IF(LEN(F13)&lt;8,"Schwach",IF(L13&lt;=2,"Schwach",IF(L13&lt;=4,"Mittel",IF(L13=5,"Stark","Sehr stark")))))</f>
        <v>Stark</v>
      </c>
      <c r="H13" s="13" t="s">
        <v>19</v>
      </c>
      <c r="I13" s="14" t="n">
        <v>46183</v>
      </c>
      <c r="J13" s="13" t="str">
        <f aca="true">IF(I13="","",IF(TODAY()-I13&gt;180,"Überfällig",IF(TODAY()-I13&gt;150,"Bald ändern","OK")))</f>
        <v>OK</v>
      </c>
      <c r="K13" s="12" t="s">
        <v>46</v>
      </c>
      <c r="L13" s="10" t="n">
        <f aca="false">IF(F13="","",--(LEN(F13)&gt;=8)+--(LEN(F13)&gt;=12)+--(NOT(EXACT(F13,LOWER(F13))))+--(NOT(EXACT(F13,UPPER(F13))))+--(SUMPRODUCT(--ISNUMBER(SEARCH({"0";"1";"2";"3";"4";"5";"6";"7";"8";"9"},F13)))&gt;0)+--(SUMPRODUCT(--ISNUMBER(SEARCH({"!";"#";"$";"%";"&amp;";"/";"(";")";"=";"+";"-";"_";".";"@";";";":"},F13)))&gt;0))</f>
        <v>5</v>
      </c>
    </row>
    <row r="14" customFormat="false" ht="19.5" hidden="false" customHeight="true" outlineLevel="0" collapsed="false">
      <c r="A14" s="6" t="n">
        <f aca="false">IF(C14="","",ROW()-7)</f>
        <v>7</v>
      </c>
      <c r="B14" s="7" t="s">
        <v>47</v>
      </c>
      <c r="C14" s="7" t="s">
        <v>48</v>
      </c>
      <c r="D14" s="7" t="s">
        <v>49</v>
      </c>
      <c r="E14" s="7" t="s">
        <v>17</v>
      </c>
      <c r="F14" s="7" t="s">
        <v>50</v>
      </c>
      <c r="G14" s="8" t="str">
        <f aca="false">IF(F14="","",IF(LEN(F14)&lt;8,"Schwach",IF(L14&lt;=2,"Schwach",IF(L14&lt;=4,"Mittel",IF(L14=5,"Stark","Sehr stark")))))</f>
        <v>Sehr stark</v>
      </c>
      <c r="H14" s="8" t="s">
        <v>19</v>
      </c>
      <c r="I14" s="9" t="n">
        <v>46164</v>
      </c>
      <c r="J14" s="8" t="str">
        <f aca="true">IF(I14="","",IF(TODAY()-I14&gt;180,"Überfällig",IF(TODAY()-I14&gt;150,"Bald ändern","OK")))</f>
        <v>OK</v>
      </c>
      <c r="K14" s="7" t="s">
        <v>51</v>
      </c>
      <c r="L14" s="10" t="n">
        <f aca="false">IF(F14="","",--(LEN(F14)&gt;=8)+--(LEN(F14)&gt;=12)+--(NOT(EXACT(F14,LOWER(F14))))+--(NOT(EXACT(F14,UPPER(F14))))+--(SUMPRODUCT(--ISNUMBER(SEARCH({"0";"1";"2";"3";"4";"5";"6";"7";"8";"9"},F14)))&gt;0)+--(SUMPRODUCT(--ISNUMBER(SEARCH({"!";"#";"$";"%";"&amp;";"/";"(";")";"=";"+";"-";"_";".";"@";";";":"},F14)))&gt;0))</f>
        <v>6</v>
      </c>
    </row>
    <row r="15" customFormat="false" ht="19.5" hidden="false" customHeight="true" outlineLevel="0" collapsed="false">
      <c r="A15" s="11" t="n">
        <f aca="false">IF(C15="","",ROW()-7)</f>
        <v>8</v>
      </c>
      <c r="B15" s="12" t="s">
        <v>47</v>
      </c>
      <c r="C15" s="12" t="s">
        <v>52</v>
      </c>
      <c r="D15" s="12" t="s">
        <v>53</v>
      </c>
      <c r="E15" s="12" t="s">
        <v>23</v>
      </c>
      <c r="F15" s="12" t="s">
        <v>54</v>
      </c>
      <c r="G15" s="13" t="str">
        <f aca="false">IF(F15="","",IF(LEN(F15)&lt;8,"Schwach",IF(L15&lt;=2,"Schwach",IF(L15&lt;=4,"Mittel",IF(L15=5,"Stark","Sehr stark")))))</f>
        <v>Schwach</v>
      </c>
      <c r="H15" s="13" t="s">
        <v>35</v>
      </c>
      <c r="I15" s="14" t="n">
        <v>46092</v>
      </c>
      <c r="J15" s="13" t="str">
        <f aca="true">IF(I15="","",IF(TODAY()-I15&gt;180,"Überfällig",IF(TODAY()-I15&gt;150,"Bald ändern","OK")))</f>
        <v>Überfällig</v>
      </c>
      <c r="K15" s="12" t="s">
        <v>55</v>
      </c>
      <c r="L15" s="10" t="n">
        <f aca="false">IF(F15="","",--(LEN(F15)&gt;=8)+--(LEN(F15)&gt;=12)+--(NOT(EXACT(F15,LOWER(F15))))+--(NOT(EXACT(F15,UPPER(F15))))+--(SUMPRODUCT(--ISNUMBER(SEARCH({"0";"1";"2";"3";"4";"5";"6";"7";"8";"9"},F15)))&gt;0)+--(SUMPRODUCT(--ISNUMBER(SEARCH({"!";"#";"$";"%";"&amp;";"/";"(";")";"=";"+";"-";"_";".";"@";";";":"},F15)))&gt;0))</f>
        <v>1</v>
      </c>
    </row>
    <row r="16" customFormat="false" ht="19.5" hidden="false" customHeight="true" outlineLevel="0" collapsed="false">
      <c r="A16" s="6" t="n">
        <f aca="false">IF(C16="","",ROW()-7)</f>
        <v>9</v>
      </c>
      <c r="B16" s="7" t="s">
        <v>56</v>
      </c>
      <c r="C16" s="7" t="s">
        <v>57</v>
      </c>
      <c r="D16" s="7" t="s">
        <v>58</v>
      </c>
      <c r="E16" s="7" t="s">
        <v>59</v>
      </c>
      <c r="F16" s="7" t="s">
        <v>60</v>
      </c>
      <c r="G16" s="8" t="str">
        <f aca="false">IF(F16="","",IF(LEN(F16)&lt;8,"Schwach",IF(L16&lt;=2,"Schwach",IF(L16&lt;=4,"Mittel",IF(L16=5,"Stark","Sehr stark")))))</f>
        <v>Mittel</v>
      </c>
      <c r="H16" s="8" t="s">
        <v>35</v>
      </c>
      <c r="I16" s="9" t="n">
        <v>46130</v>
      </c>
      <c r="J16" s="8" t="str">
        <f aca="true">IF(I16="","",IF(TODAY()-I16&gt;180,"Überfällig",IF(TODAY()-I16&gt;150,"Bald ändern","OK")))</f>
        <v>Bald ändern</v>
      </c>
      <c r="K16" s="7" t="s">
        <v>61</v>
      </c>
      <c r="L16" s="10" t="n">
        <f aca="false">IF(F16="","",--(LEN(F16)&gt;=8)+--(LEN(F16)&gt;=12)+--(NOT(EXACT(F16,LOWER(F16))))+--(NOT(EXACT(F16,UPPER(F16))))+--(SUMPRODUCT(--ISNUMBER(SEARCH({"0";"1";"2";"3";"4";"5";"6";"7";"8";"9"},F16)))&gt;0)+--(SUMPRODUCT(--ISNUMBER(SEARCH({"!";"#";"$";"%";"&amp;";"/";"(";")";"=";"+";"-";"_";".";"@";";";":"},F16)))&gt;0))</f>
        <v>4</v>
      </c>
    </row>
    <row r="17" customFormat="false" ht="19.5" hidden="false" customHeight="true" outlineLevel="0" collapsed="false">
      <c r="A17" s="11" t="n">
        <f aca="false">IF(C17="","",ROW()-7)</f>
        <v>10</v>
      </c>
      <c r="B17" s="12" t="s">
        <v>56</v>
      </c>
      <c r="C17" s="12" t="s">
        <v>62</v>
      </c>
      <c r="D17" s="12" t="s">
        <v>63</v>
      </c>
      <c r="E17" s="12" t="s">
        <v>64</v>
      </c>
      <c r="F17" s="12" t="s">
        <v>65</v>
      </c>
      <c r="G17" s="13" t="str">
        <f aca="false">IF(F17="","",IF(LEN(F17)&lt;8,"Schwach",IF(L17&lt;=2,"Schwach",IF(L17&lt;=4,"Mittel",IF(L17=5,"Stark","Sehr stark")))))</f>
        <v>Stark</v>
      </c>
      <c r="H17" s="13" t="s">
        <v>35</v>
      </c>
      <c r="I17" s="14" t="n">
        <v>46137</v>
      </c>
      <c r="J17" s="13" t="str">
        <f aca="true">IF(I17="","",IF(TODAY()-I17&gt;180,"Überfällig",IF(TODAY()-I17&gt;150,"Bald ändern","OK")))</f>
        <v>Bald ändern</v>
      </c>
      <c r="K17" s="12" t="s">
        <v>66</v>
      </c>
      <c r="L17" s="10" t="n">
        <f aca="false">IF(F17="","",--(LEN(F17)&gt;=8)+--(LEN(F17)&gt;=12)+--(NOT(EXACT(F17,LOWER(F17))))+--(NOT(EXACT(F17,UPPER(F17))))+--(SUMPRODUCT(--ISNUMBER(SEARCH({"0";"1";"2";"3";"4";"5";"6";"7";"8";"9"},F17)))&gt;0)+--(SUMPRODUCT(--ISNUMBER(SEARCH({"!";"#";"$";"%";"&amp;";"/";"(";")";"=";"+";"-";"_";".";"@";";";":"},F17)))&gt;0))</f>
        <v>5</v>
      </c>
    </row>
    <row r="18" customFormat="false" ht="19.5" hidden="false" customHeight="true" outlineLevel="0" collapsed="false">
      <c r="A18" s="6" t="n">
        <f aca="false">IF(C18="","",ROW()-7)</f>
        <v>11</v>
      </c>
      <c r="B18" s="7" t="s">
        <v>67</v>
      </c>
      <c r="C18" s="7" t="s">
        <v>68</v>
      </c>
      <c r="D18" s="7" t="s">
        <v>69</v>
      </c>
      <c r="E18" s="7" t="s">
        <v>17</v>
      </c>
      <c r="F18" s="7" t="s">
        <v>70</v>
      </c>
      <c r="G18" s="8" t="str">
        <f aca="false">IF(F18="","",IF(LEN(F18)&lt;8,"Schwach",IF(L18&lt;=2,"Schwach",IF(L18&lt;=4,"Mittel",IF(L18=5,"Stark","Sehr stark")))))</f>
        <v>Sehr stark</v>
      </c>
      <c r="H18" s="8" t="s">
        <v>19</v>
      </c>
      <c r="I18" s="9" t="n">
        <v>46264</v>
      </c>
      <c r="J18" s="8" t="str">
        <f aca="true">IF(I18="","",IF(TODAY()-I18&gt;180,"Überfällig",IF(TODAY()-I18&gt;150,"Bald ändern","OK")))</f>
        <v>OK</v>
      </c>
      <c r="K18" s="7" t="s">
        <v>71</v>
      </c>
      <c r="L18" s="10" t="n">
        <f aca="false">IF(F18="","",--(LEN(F18)&gt;=8)+--(LEN(F18)&gt;=12)+--(NOT(EXACT(F18,LOWER(F18))))+--(NOT(EXACT(F18,UPPER(F18))))+--(SUMPRODUCT(--ISNUMBER(SEARCH({"0";"1";"2";"3";"4";"5";"6";"7";"8";"9"},F18)))&gt;0)+--(SUMPRODUCT(--ISNUMBER(SEARCH({"!";"#";"$";"%";"&amp;";"/";"(";")";"=";"+";"-";"_";".";"@";";";":"},F18)))&gt;0))</f>
        <v>6</v>
      </c>
    </row>
    <row r="19" customFormat="false" ht="19.5" hidden="false" customHeight="true" outlineLevel="0" collapsed="false">
      <c r="A19" s="11" t="n">
        <f aca="false">IF(C19="","",ROW()-7)</f>
        <v>12</v>
      </c>
      <c r="B19" s="12" t="s">
        <v>72</v>
      </c>
      <c r="C19" s="12" t="s">
        <v>73</v>
      </c>
      <c r="D19" s="12" t="s">
        <v>74</v>
      </c>
      <c r="E19" s="12" t="s">
        <v>75</v>
      </c>
      <c r="F19" s="12" t="s">
        <v>76</v>
      </c>
      <c r="G19" s="13" t="str">
        <f aca="false">IF(F19="","",IF(LEN(F19)&lt;8,"Schwach",IF(L19&lt;=2,"Schwach",IF(L19&lt;=4,"Mittel",IF(L19=5,"Stark","Sehr stark")))))</f>
        <v>Sehr stark</v>
      </c>
      <c r="H19" s="13" t="s">
        <v>19</v>
      </c>
      <c r="I19" s="14" t="n">
        <v>46280</v>
      </c>
      <c r="J19" s="13" t="str">
        <f aca="true">IF(I19="","",IF(TODAY()-I19&gt;180,"Überfällig",IF(TODAY()-I19&gt;150,"Bald ändern","OK")))</f>
        <v>OK</v>
      </c>
      <c r="K19" s="12" t="s">
        <v>77</v>
      </c>
      <c r="L19" s="10" t="n">
        <f aca="false">IF(F19="","",--(LEN(F19)&gt;=8)+--(LEN(F19)&gt;=12)+--(NOT(EXACT(F19,LOWER(F19))))+--(NOT(EXACT(F19,UPPER(F19))))+--(SUMPRODUCT(--ISNUMBER(SEARCH({"0";"1";"2";"3";"4";"5";"6";"7";"8";"9"},F19)))&gt;0)+--(SUMPRODUCT(--ISNUMBER(SEARCH({"!";"#";"$";"%";"&amp;";"/";"(";")";"=";"+";"-";"_";".";"@";";";":"},F19)))&gt;0))</f>
        <v>6</v>
      </c>
    </row>
    <row r="20" customFormat="false" ht="19.5" hidden="false" customHeight="true" outlineLevel="0" collapsed="false">
      <c r="A20" s="6" t="n">
        <f aca="false">IF(C20="","",ROW()-7)</f>
        <v>13</v>
      </c>
      <c r="B20" s="7" t="s">
        <v>72</v>
      </c>
      <c r="C20" s="7" t="s">
        <v>78</v>
      </c>
      <c r="D20" s="7" t="s">
        <v>79</v>
      </c>
      <c r="E20" s="7" t="s">
        <v>80</v>
      </c>
      <c r="F20" s="7" t="s">
        <v>81</v>
      </c>
      <c r="G20" s="8" t="str">
        <f aca="false">IF(F20="","",IF(LEN(F20)&lt;8,"Schwach",IF(L20&lt;=2,"Schwach",IF(L20&lt;=4,"Mittel",IF(L20=5,"Stark","Sehr stark")))))</f>
        <v>Stark</v>
      </c>
      <c r="H20" s="8" t="s">
        <v>19</v>
      </c>
      <c r="I20" s="9" t="n">
        <v>46201</v>
      </c>
      <c r="J20" s="8" t="str">
        <f aca="true">IF(I20="","",IF(TODAY()-I20&gt;180,"Überfällig",IF(TODAY()-I20&gt;150,"Bald ändern","OK")))</f>
        <v>OK</v>
      </c>
      <c r="K20" s="7" t="s">
        <v>82</v>
      </c>
      <c r="L20" s="10" t="n">
        <f aca="false">IF(F20="","",--(LEN(F20)&gt;=8)+--(LEN(F20)&gt;=12)+--(NOT(EXACT(F20,LOWER(F20))))+--(NOT(EXACT(F20,UPPER(F20))))+--(SUMPRODUCT(--ISNUMBER(SEARCH({"0";"1";"2";"3";"4";"5";"6";"7";"8";"9"},F20)))&gt;0)+--(SUMPRODUCT(--ISNUMBER(SEARCH({"!";"#";"$";"%";"&amp;";"/";"(";")";"=";"+";"-";"_";".";"@";";";":"},F20)))&gt;0))</f>
        <v>5</v>
      </c>
    </row>
    <row r="21" customFormat="false" ht="19.5" hidden="false" customHeight="true" outlineLevel="0" collapsed="false">
      <c r="A21" s="11" t="n">
        <f aca="false">IF(C21="","",ROW()-7)</f>
        <v>14</v>
      </c>
      <c r="B21" s="12" t="s">
        <v>83</v>
      </c>
      <c r="C21" s="12" t="s">
        <v>84</v>
      </c>
      <c r="D21" s="12" t="s">
        <v>85</v>
      </c>
      <c r="E21" s="12" t="s">
        <v>86</v>
      </c>
      <c r="F21" s="12" t="s">
        <v>86</v>
      </c>
      <c r="G21" s="13" t="str">
        <f aca="false">IF(F21="","",IF(LEN(F21)&lt;8,"Schwach",IF(L21&lt;=2,"Schwach",IF(L21&lt;=4,"Mittel",IF(L21=5,"Stark","Sehr stark")))))</f>
        <v>Schwach</v>
      </c>
      <c r="H21" s="13" t="s">
        <v>35</v>
      </c>
      <c r="I21" s="14" t="n">
        <v>46032</v>
      </c>
      <c r="J21" s="13" t="str">
        <f aca="true">IF(I21="","",IF(TODAY()-I21&gt;180,"Überfällig",IF(TODAY()-I21&gt;150,"Bald ändern","OK")))</f>
        <v>Überfällig</v>
      </c>
      <c r="K21" s="12" t="s">
        <v>87</v>
      </c>
      <c r="L21" s="10" t="n">
        <f aca="false">IF(F21="","",--(LEN(F21)&gt;=8)+--(LEN(F21)&gt;=12)+--(NOT(EXACT(F21,LOWER(F21))))+--(NOT(EXACT(F21,UPPER(F21))))+--(SUMPRODUCT(--ISNUMBER(SEARCH({"0";"1";"2";"3";"4";"5";"6";"7";"8";"9"},F21)))&gt;0)+--(SUMPRODUCT(--ISNUMBER(SEARCH({"!";"#";"$";"%";"&amp;";"/";"(";")";"=";"+";"-";"_";".";"@";";";":"},F21)))&gt;0))</f>
        <v>1</v>
      </c>
    </row>
    <row r="22" customFormat="false" ht="19.5" hidden="false" customHeight="true" outlineLevel="0" collapsed="false">
      <c r="A22" s="6" t="n">
        <f aca="false">IF(C22="","",ROW()-7)</f>
        <v>15</v>
      </c>
      <c r="B22" s="7" t="s">
        <v>83</v>
      </c>
      <c r="C22" s="7" t="s">
        <v>88</v>
      </c>
      <c r="D22" s="7" t="s">
        <v>89</v>
      </c>
      <c r="E22" s="7" t="s">
        <v>90</v>
      </c>
      <c r="F22" s="7" t="s">
        <v>91</v>
      </c>
      <c r="G22" s="8" t="str">
        <f aca="false">IF(F22="","",IF(LEN(F22)&lt;8,"Schwach",IF(L22&lt;=2,"Schwach",IF(L22&lt;=4,"Mittel",IF(L22=5,"Stark","Sehr stark")))))</f>
        <v>Mittel</v>
      </c>
      <c r="H22" s="8" t="s">
        <v>35</v>
      </c>
      <c r="I22" s="9" t="n">
        <v>46172</v>
      </c>
      <c r="J22" s="8" t="str">
        <f aca="true">IF(I22="","",IF(TODAY()-I22&gt;180,"Überfällig",IF(TODAY()-I22&gt;150,"Bald ändern","OK")))</f>
        <v>OK</v>
      </c>
      <c r="K22" s="7" t="s">
        <v>92</v>
      </c>
      <c r="L22" s="10" t="n">
        <f aca="false">IF(F22="","",--(LEN(F22)&gt;=8)+--(LEN(F22)&gt;=12)+--(NOT(EXACT(F22,LOWER(F22))))+--(NOT(EXACT(F22,UPPER(F22))))+--(SUMPRODUCT(--ISNUMBER(SEARCH({"0";"1";"2";"3";"4";"5";"6";"7";"8";"9"},F22)))&gt;0)+--(SUMPRODUCT(--ISNUMBER(SEARCH({"!";"#";"$";"%";"&amp;";"/";"(";")";"=";"+";"-";"_";".";"@";";";":"},F22)))&gt;0))</f>
        <v>3</v>
      </c>
    </row>
    <row r="23" customFormat="false" ht="19.5" hidden="false" customHeight="true" outlineLevel="0" collapsed="false">
      <c r="A23" s="11" t="str">
        <f aca="false">IF(C23="","",ROW()-7)</f>
        <v/>
      </c>
      <c r="B23" s="12"/>
      <c r="C23" s="12"/>
      <c r="D23" s="12"/>
      <c r="E23" s="12"/>
      <c r="F23" s="12"/>
      <c r="G23" s="13" t="str">
        <f aca="false">IF(F23="","",IF(LEN(F23)&lt;8,"Schwach",IF(L23&lt;=2,"Schwach",IF(L23&lt;=4,"Mittel",IF(L23=5,"Stark","Sehr stark")))))</f>
        <v/>
      </c>
      <c r="H23" s="13"/>
      <c r="I23" s="14"/>
      <c r="J23" s="13" t="str">
        <f aca="true">IF(I23="","",IF(TODAY()-I23&gt;180,"Überfällig",IF(TODAY()-I23&gt;150,"Bald ändern","OK")))</f>
        <v/>
      </c>
      <c r="K23" s="12"/>
      <c r="L23" s="0" t="str">
        <f aca="false">IF(F23="","",--(LEN(F23)&gt;=8)+--(LEN(F23)&gt;=12)+--(NOT(EXACT(F23,LOWER(F23))))+--(NOT(EXACT(F23,UPPER(F23))))+--(SUMPRODUCT(--ISNUMBER(SEARCH({"0";"1";"2";"3";"4";"5";"6";"7";"8";"9"},F23)))&gt;0)+--(SUMPRODUCT(--ISNUMBER(SEARCH({"!";"#";"$";"%";"&amp;";"/";"(";")";"=";"+";"-";"_";".";"@";";";":"},F23)))&gt;0))</f>
        <v/>
      </c>
    </row>
    <row r="24" customFormat="false" ht="19.5" hidden="false" customHeight="true" outlineLevel="0" collapsed="false">
      <c r="A24" s="6" t="str">
        <f aca="false">IF(C24="","",ROW()-7)</f>
        <v/>
      </c>
      <c r="B24" s="7"/>
      <c r="C24" s="7"/>
      <c r="D24" s="7"/>
      <c r="E24" s="7"/>
      <c r="F24" s="7"/>
      <c r="G24" s="8" t="str">
        <f aca="false">IF(F24="","",IF(LEN(F24)&lt;8,"Schwach",IF(L24&lt;=2,"Schwach",IF(L24&lt;=4,"Mittel",IF(L24=5,"Stark","Sehr stark")))))</f>
        <v/>
      </c>
      <c r="H24" s="8"/>
      <c r="I24" s="9"/>
      <c r="J24" s="8" t="str">
        <f aca="true">IF(I24="","",IF(TODAY()-I24&gt;180,"Überfällig",IF(TODAY()-I24&gt;150,"Bald ändern","OK")))</f>
        <v/>
      </c>
      <c r="K24" s="7"/>
      <c r="L24" s="0" t="str">
        <f aca="false">IF(F24="","",--(LEN(F24)&gt;=8)+--(LEN(F24)&gt;=12)+--(NOT(EXACT(F24,LOWER(F24))))+--(NOT(EXACT(F24,UPPER(F24))))+--(SUMPRODUCT(--ISNUMBER(SEARCH({"0";"1";"2";"3";"4";"5";"6";"7";"8";"9"},F24)))&gt;0)+--(SUMPRODUCT(--ISNUMBER(SEARCH({"!";"#";"$";"%";"&amp;";"/";"(";")";"=";"+";"-";"_";".";"@";";";":"},F24)))&gt;0))</f>
        <v/>
      </c>
    </row>
    <row r="25" customFormat="false" ht="19.5" hidden="false" customHeight="true" outlineLevel="0" collapsed="false">
      <c r="A25" s="11" t="str">
        <f aca="false">IF(C25="","",ROW()-7)</f>
        <v/>
      </c>
      <c r="B25" s="12"/>
      <c r="C25" s="12"/>
      <c r="D25" s="12"/>
      <c r="E25" s="12"/>
      <c r="F25" s="12"/>
      <c r="G25" s="13" t="str">
        <f aca="false">IF(F25="","",IF(LEN(F25)&lt;8,"Schwach",IF(L25&lt;=2,"Schwach",IF(L25&lt;=4,"Mittel",IF(L25=5,"Stark","Sehr stark")))))</f>
        <v/>
      </c>
      <c r="H25" s="13"/>
      <c r="I25" s="14"/>
      <c r="J25" s="13" t="str">
        <f aca="true">IF(I25="","",IF(TODAY()-I25&gt;180,"Überfällig",IF(TODAY()-I25&gt;150,"Bald ändern","OK")))</f>
        <v/>
      </c>
      <c r="K25" s="12"/>
      <c r="L25" s="0" t="str">
        <f aca="false">IF(F25="","",--(LEN(F25)&gt;=8)+--(LEN(F25)&gt;=12)+--(NOT(EXACT(F25,LOWER(F25))))+--(NOT(EXACT(F25,UPPER(F25))))+--(SUMPRODUCT(--ISNUMBER(SEARCH({"0";"1";"2";"3";"4";"5";"6";"7";"8";"9"},F25)))&gt;0)+--(SUMPRODUCT(--ISNUMBER(SEARCH({"!";"#";"$";"%";"&amp;";"/";"(";")";"=";"+";"-";"_";".";"@";";";":"},F25)))&gt;0))</f>
        <v/>
      </c>
    </row>
    <row r="26" customFormat="false" ht="19.5" hidden="false" customHeight="true" outlineLevel="0" collapsed="false">
      <c r="A26" s="6" t="str">
        <f aca="false">IF(C26="","",ROW()-7)</f>
        <v/>
      </c>
      <c r="B26" s="7"/>
      <c r="C26" s="7"/>
      <c r="D26" s="7"/>
      <c r="E26" s="7"/>
      <c r="F26" s="7"/>
      <c r="G26" s="8" t="str">
        <f aca="false">IF(F26="","",IF(LEN(F26)&lt;8,"Schwach",IF(L26&lt;=2,"Schwach",IF(L26&lt;=4,"Mittel",IF(L26=5,"Stark","Sehr stark")))))</f>
        <v/>
      </c>
      <c r="H26" s="8"/>
      <c r="I26" s="9"/>
      <c r="J26" s="8" t="str">
        <f aca="true">IF(I26="","",IF(TODAY()-I26&gt;180,"Überfällig",IF(TODAY()-I26&gt;150,"Bald ändern","OK")))</f>
        <v/>
      </c>
      <c r="K26" s="7"/>
      <c r="L26" s="0" t="str">
        <f aca="false">IF(F26="","",--(LEN(F26)&gt;=8)+--(LEN(F26)&gt;=12)+--(NOT(EXACT(F26,LOWER(F26))))+--(NOT(EXACT(F26,UPPER(F26))))+--(SUMPRODUCT(--ISNUMBER(SEARCH({"0";"1";"2";"3";"4";"5";"6";"7";"8";"9"},F26)))&gt;0)+--(SUMPRODUCT(--ISNUMBER(SEARCH({"!";"#";"$";"%";"&amp;";"/";"(";")";"=";"+";"-";"_";".";"@";";";":"},F26)))&gt;0))</f>
        <v/>
      </c>
    </row>
    <row r="27" customFormat="false" ht="19.5" hidden="false" customHeight="true" outlineLevel="0" collapsed="false">
      <c r="A27" s="11" t="str">
        <f aca="false">IF(C27="","",ROW()-7)</f>
        <v/>
      </c>
      <c r="B27" s="12"/>
      <c r="C27" s="12"/>
      <c r="D27" s="12"/>
      <c r="E27" s="12"/>
      <c r="F27" s="12"/>
      <c r="G27" s="13" t="str">
        <f aca="false">IF(F27="","",IF(LEN(F27)&lt;8,"Schwach",IF(L27&lt;=2,"Schwach",IF(L27&lt;=4,"Mittel",IF(L27=5,"Stark","Sehr stark")))))</f>
        <v/>
      </c>
      <c r="H27" s="13"/>
      <c r="I27" s="14"/>
      <c r="J27" s="13" t="str">
        <f aca="true">IF(I27="","",IF(TODAY()-I27&gt;180,"Überfällig",IF(TODAY()-I27&gt;150,"Bald ändern","OK")))</f>
        <v/>
      </c>
      <c r="K27" s="12"/>
      <c r="L27" s="0" t="str">
        <f aca="false">IF(F27="","",--(LEN(F27)&gt;=8)+--(LEN(F27)&gt;=12)+--(NOT(EXACT(F27,LOWER(F27))))+--(NOT(EXACT(F27,UPPER(F27))))+--(SUMPRODUCT(--ISNUMBER(SEARCH({"0";"1";"2";"3";"4";"5";"6";"7";"8";"9"},F27)))&gt;0)+--(SUMPRODUCT(--ISNUMBER(SEARCH({"!";"#";"$";"%";"&amp;";"/";"(";")";"=";"+";"-";"_";".";"@";";";":"},F27)))&gt;0))</f>
        <v/>
      </c>
    </row>
    <row r="28" customFormat="false" ht="19.5" hidden="false" customHeight="true" outlineLevel="0" collapsed="false">
      <c r="A28" s="6" t="str">
        <f aca="false">IF(C28="","",ROW()-7)</f>
        <v/>
      </c>
      <c r="B28" s="7"/>
      <c r="C28" s="7"/>
      <c r="D28" s="7"/>
      <c r="E28" s="7"/>
      <c r="F28" s="7"/>
      <c r="G28" s="8" t="str">
        <f aca="false">IF(F28="","",IF(LEN(F28)&lt;8,"Schwach",IF(L28&lt;=2,"Schwach",IF(L28&lt;=4,"Mittel",IF(L28=5,"Stark","Sehr stark")))))</f>
        <v/>
      </c>
      <c r="H28" s="8"/>
      <c r="I28" s="9"/>
      <c r="J28" s="8" t="str">
        <f aca="true">IF(I28="","",IF(TODAY()-I28&gt;180,"Überfällig",IF(TODAY()-I28&gt;150,"Bald ändern","OK")))</f>
        <v/>
      </c>
      <c r="K28" s="7"/>
      <c r="L28" s="0" t="str">
        <f aca="false">IF(F28="","",--(LEN(F28)&gt;=8)+--(LEN(F28)&gt;=12)+--(NOT(EXACT(F28,LOWER(F28))))+--(NOT(EXACT(F28,UPPER(F28))))+--(SUMPRODUCT(--ISNUMBER(SEARCH({"0";"1";"2";"3";"4";"5";"6";"7";"8";"9"},F28)))&gt;0)+--(SUMPRODUCT(--ISNUMBER(SEARCH({"!";"#";"$";"%";"&amp;";"/";"(";")";"=";"+";"-";"_";".";"@";";";":"},F28)))&gt;0))</f>
        <v/>
      </c>
    </row>
    <row r="29" customFormat="false" ht="19.5" hidden="false" customHeight="true" outlineLevel="0" collapsed="false">
      <c r="A29" s="11" t="str">
        <f aca="false">IF(C29="","",ROW()-7)</f>
        <v/>
      </c>
      <c r="B29" s="12"/>
      <c r="C29" s="12"/>
      <c r="D29" s="12"/>
      <c r="E29" s="12"/>
      <c r="F29" s="12"/>
      <c r="G29" s="13" t="str">
        <f aca="false">IF(F29="","",IF(LEN(F29)&lt;8,"Schwach",IF(L29&lt;=2,"Schwach",IF(L29&lt;=4,"Mittel",IF(L29=5,"Stark","Sehr stark")))))</f>
        <v/>
      </c>
      <c r="H29" s="13"/>
      <c r="I29" s="14"/>
      <c r="J29" s="13" t="str">
        <f aca="true">IF(I29="","",IF(TODAY()-I29&gt;180,"Überfällig",IF(TODAY()-I29&gt;150,"Bald ändern","OK")))</f>
        <v/>
      </c>
      <c r="K29" s="12"/>
      <c r="L29" s="0" t="str">
        <f aca="false">IF(F29="","",--(LEN(F29)&gt;=8)+--(LEN(F29)&gt;=12)+--(NOT(EXACT(F29,LOWER(F29))))+--(NOT(EXACT(F29,UPPER(F29))))+--(SUMPRODUCT(--ISNUMBER(SEARCH({"0";"1";"2";"3";"4";"5";"6";"7";"8";"9"},F29)))&gt;0)+--(SUMPRODUCT(--ISNUMBER(SEARCH({"!";"#";"$";"%";"&amp;";"/";"(";")";"=";"+";"-";"_";".";"@";";";":"},F29)))&gt;0))</f>
        <v/>
      </c>
    </row>
    <row r="30" customFormat="false" ht="19.5" hidden="false" customHeight="true" outlineLevel="0" collapsed="false">
      <c r="A30" s="6" t="str">
        <f aca="false">IF(C30="","",ROW()-7)</f>
        <v/>
      </c>
      <c r="B30" s="7"/>
      <c r="C30" s="7"/>
      <c r="D30" s="7"/>
      <c r="E30" s="7"/>
      <c r="F30" s="7"/>
      <c r="G30" s="8" t="str">
        <f aca="false">IF(F30="","",IF(LEN(F30)&lt;8,"Schwach",IF(L30&lt;=2,"Schwach",IF(L30&lt;=4,"Mittel",IF(L30=5,"Stark","Sehr stark")))))</f>
        <v/>
      </c>
      <c r="H30" s="8"/>
      <c r="I30" s="9"/>
      <c r="J30" s="8" t="str">
        <f aca="true">IF(I30="","",IF(TODAY()-I30&gt;180,"Überfällig",IF(TODAY()-I30&gt;150,"Bald ändern","OK")))</f>
        <v/>
      </c>
      <c r="K30" s="7"/>
      <c r="L30" s="0" t="str">
        <f aca="false">IF(F30="","",--(LEN(F30)&gt;=8)+--(LEN(F30)&gt;=12)+--(NOT(EXACT(F30,LOWER(F30))))+--(NOT(EXACT(F30,UPPER(F30))))+--(SUMPRODUCT(--ISNUMBER(SEARCH({"0";"1";"2";"3";"4";"5";"6";"7";"8";"9"},F30)))&gt;0)+--(SUMPRODUCT(--ISNUMBER(SEARCH({"!";"#";"$";"%";"&amp;";"/";"(";")";"=";"+";"-";"_";".";"@";";";":"},F30)))&gt;0))</f>
        <v/>
      </c>
    </row>
    <row r="31" customFormat="false" ht="19.5" hidden="false" customHeight="true" outlineLevel="0" collapsed="false">
      <c r="A31" s="11" t="str">
        <f aca="false">IF(C31="","",ROW()-7)</f>
        <v/>
      </c>
      <c r="B31" s="12"/>
      <c r="C31" s="12"/>
      <c r="D31" s="12"/>
      <c r="E31" s="12"/>
      <c r="F31" s="12"/>
      <c r="G31" s="13" t="str">
        <f aca="false">IF(F31="","",IF(LEN(F31)&lt;8,"Schwach",IF(L31&lt;=2,"Schwach",IF(L31&lt;=4,"Mittel",IF(L31=5,"Stark","Sehr stark")))))</f>
        <v/>
      </c>
      <c r="H31" s="13"/>
      <c r="I31" s="14"/>
      <c r="J31" s="13" t="str">
        <f aca="true">IF(I31="","",IF(TODAY()-I31&gt;180,"Überfällig",IF(TODAY()-I31&gt;150,"Bald ändern","OK")))</f>
        <v/>
      </c>
      <c r="K31" s="12"/>
      <c r="L31" s="0" t="str">
        <f aca="false">IF(F31="","",--(LEN(F31)&gt;=8)+--(LEN(F31)&gt;=12)+--(NOT(EXACT(F31,LOWER(F31))))+--(NOT(EXACT(F31,UPPER(F31))))+--(SUMPRODUCT(--ISNUMBER(SEARCH({"0";"1";"2";"3";"4";"5";"6";"7";"8";"9"},F31)))&gt;0)+--(SUMPRODUCT(--ISNUMBER(SEARCH({"!";"#";"$";"%";"&amp;";"/";"(";")";"=";"+";"-";"_";".";"@";";";":"},F31)))&gt;0))</f>
        <v/>
      </c>
    </row>
    <row r="32" customFormat="false" ht="19.5" hidden="false" customHeight="true" outlineLevel="0" collapsed="false">
      <c r="A32" s="6" t="str">
        <f aca="false">IF(C32="","",ROW()-7)</f>
        <v/>
      </c>
      <c r="B32" s="7"/>
      <c r="C32" s="7"/>
      <c r="D32" s="7"/>
      <c r="E32" s="7"/>
      <c r="F32" s="7"/>
      <c r="G32" s="8" t="str">
        <f aca="false">IF(F32="","",IF(LEN(F32)&lt;8,"Schwach",IF(L32&lt;=2,"Schwach",IF(L32&lt;=4,"Mittel",IF(L32=5,"Stark","Sehr stark")))))</f>
        <v/>
      </c>
      <c r="H32" s="8"/>
      <c r="I32" s="9"/>
      <c r="J32" s="8" t="str">
        <f aca="true">IF(I32="","",IF(TODAY()-I32&gt;180,"Überfällig",IF(TODAY()-I32&gt;150,"Bald ändern","OK")))</f>
        <v/>
      </c>
      <c r="K32" s="7"/>
      <c r="L32" s="0" t="str">
        <f aca="false">IF(F32="","",--(LEN(F32)&gt;=8)+--(LEN(F32)&gt;=12)+--(NOT(EXACT(F32,LOWER(F32))))+--(NOT(EXACT(F32,UPPER(F32))))+--(SUMPRODUCT(--ISNUMBER(SEARCH({"0";"1";"2";"3";"4";"5";"6";"7";"8";"9"},F32)))&gt;0)+--(SUMPRODUCT(--ISNUMBER(SEARCH({"!";"#";"$";"%";"&amp;";"/";"(";")";"=";"+";"-";"_";".";"@";";";":"},F32)))&gt;0))</f>
        <v/>
      </c>
    </row>
    <row r="33" customFormat="false" ht="19.5" hidden="false" customHeight="true" outlineLevel="0" collapsed="false">
      <c r="A33" s="11" t="str">
        <f aca="false">IF(C33="","",ROW()-7)</f>
        <v/>
      </c>
      <c r="B33" s="12"/>
      <c r="C33" s="12"/>
      <c r="D33" s="12"/>
      <c r="E33" s="12"/>
      <c r="F33" s="12"/>
      <c r="G33" s="13" t="str">
        <f aca="false">IF(F33="","",IF(LEN(F33)&lt;8,"Schwach",IF(L33&lt;=2,"Schwach",IF(L33&lt;=4,"Mittel",IF(L33=5,"Stark","Sehr stark")))))</f>
        <v/>
      </c>
      <c r="H33" s="13"/>
      <c r="I33" s="14"/>
      <c r="J33" s="13" t="str">
        <f aca="true">IF(I33="","",IF(TODAY()-I33&gt;180,"Überfällig",IF(TODAY()-I33&gt;150,"Bald ändern","OK")))</f>
        <v/>
      </c>
      <c r="K33" s="12"/>
      <c r="L33" s="0" t="str">
        <f aca="false">IF(F33="","",--(LEN(F33)&gt;=8)+--(LEN(F33)&gt;=12)+--(NOT(EXACT(F33,LOWER(F33))))+--(NOT(EXACT(F33,UPPER(F33))))+--(SUMPRODUCT(--ISNUMBER(SEARCH({"0";"1";"2";"3";"4";"5";"6";"7";"8";"9"},F33)))&gt;0)+--(SUMPRODUCT(--ISNUMBER(SEARCH({"!";"#";"$";"%";"&amp;";"/";"(";")";"=";"+";"-";"_";".";"@";";";":"},F33)))&gt;0))</f>
        <v/>
      </c>
    </row>
    <row r="34" customFormat="false" ht="19.5" hidden="false" customHeight="true" outlineLevel="0" collapsed="false">
      <c r="A34" s="6" t="str">
        <f aca="false">IF(C34="","",ROW()-7)</f>
        <v/>
      </c>
      <c r="B34" s="7"/>
      <c r="C34" s="7"/>
      <c r="D34" s="7"/>
      <c r="E34" s="7"/>
      <c r="F34" s="7"/>
      <c r="G34" s="8" t="str">
        <f aca="false">IF(F34="","",IF(LEN(F34)&lt;8,"Schwach",IF(L34&lt;=2,"Schwach",IF(L34&lt;=4,"Mittel",IF(L34=5,"Stark","Sehr stark")))))</f>
        <v/>
      </c>
      <c r="H34" s="8"/>
      <c r="I34" s="9"/>
      <c r="J34" s="8" t="str">
        <f aca="true">IF(I34="","",IF(TODAY()-I34&gt;180,"Überfällig",IF(TODAY()-I34&gt;150,"Bald ändern","OK")))</f>
        <v/>
      </c>
      <c r="K34" s="7"/>
      <c r="L34" s="0" t="str">
        <f aca="false">IF(F34="","",--(LEN(F34)&gt;=8)+--(LEN(F34)&gt;=12)+--(NOT(EXACT(F34,LOWER(F34))))+--(NOT(EXACT(F34,UPPER(F34))))+--(SUMPRODUCT(--ISNUMBER(SEARCH({"0";"1";"2";"3";"4";"5";"6";"7";"8";"9"},F34)))&gt;0)+--(SUMPRODUCT(--ISNUMBER(SEARCH({"!";"#";"$";"%";"&amp;";"/";"(";")";"=";"+";"-";"_";".";"@";";";":"},F34)))&gt;0))</f>
        <v/>
      </c>
    </row>
    <row r="35" customFormat="false" ht="19.5" hidden="false" customHeight="true" outlineLevel="0" collapsed="false">
      <c r="A35" s="11" t="str">
        <f aca="false">IF(C35="","",ROW()-7)</f>
        <v/>
      </c>
      <c r="B35" s="12"/>
      <c r="C35" s="12"/>
      <c r="D35" s="12"/>
      <c r="E35" s="12"/>
      <c r="F35" s="12"/>
      <c r="G35" s="13" t="str">
        <f aca="false">IF(F35="","",IF(LEN(F35)&lt;8,"Schwach",IF(L35&lt;=2,"Schwach",IF(L35&lt;=4,"Mittel",IF(L35=5,"Stark","Sehr stark")))))</f>
        <v/>
      </c>
      <c r="H35" s="13"/>
      <c r="I35" s="14"/>
      <c r="J35" s="13" t="str">
        <f aca="true">IF(I35="","",IF(TODAY()-I35&gt;180,"Überfällig",IF(TODAY()-I35&gt;150,"Bald ändern","OK")))</f>
        <v/>
      </c>
      <c r="K35" s="12"/>
      <c r="L35" s="0" t="str">
        <f aca="false">IF(F35="","",--(LEN(F35)&gt;=8)+--(LEN(F35)&gt;=12)+--(NOT(EXACT(F35,LOWER(F35))))+--(NOT(EXACT(F35,UPPER(F35))))+--(SUMPRODUCT(--ISNUMBER(SEARCH({"0";"1";"2";"3";"4";"5";"6";"7";"8";"9"},F35)))&gt;0)+--(SUMPRODUCT(--ISNUMBER(SEARCH({"!";"#";"$";"%";"&amp;";"/";"(";")";"=";"+";"-";"_";".";"@";";";":"},F35)))&gt;0))</f>
        <v/>
      </c>
    </row>
    <row r="36" customFormat="false" ht="19.5" hidden="false" customHeight="true" outlineLevel="0" collapsed="false">
      <c r="A36" s="6" t="str">
        <f aca="false">IF(C36="","",ROW()-7)</f>
        <v/>
      </c>
      <c r="B36" s="7"/>
      <c r="C36" s="7"/>
      <c r="D36" s="7"/>
      <c r="E36" s="7"/>
      <c r="F36" s="7"/>
      <c r="G36" s="8" t="str">
        <f aca="false">IF(F36="","",IF(LEN(F36)&lt;8,"Schwach",IF(L36&lt;=2,"Schwach",IF(L36&lt;=4,"Mittel",IF(L36=5,"Stark","Sehr stark")))))</f>
        <v/>
      </c>
      <c r="H36" s="8"/>
      <c r="I36" s="9"/>
      <c r="J36" s="8" t="str">
        <f aca="true">IF(I36="","",IF(TODAY()-I36&gt;180,"Überfällig",IF(TODAY()-I36&gt;150,"Bald ändern","OK")))</f>
        <v/>
      </c>
      <c r="K36" s="7"/>
      <c r="L36" s="0" t="str">
        <f aca="false">IF(F36="","",--(LEN(F36)&gt;=8)+--(LEN(F36)&gt;=12)+--(NOT(EXACT(F36,LOWER(F36))))+--(NOT(EXACT(F36,UPPER(F36))))+--(SUMPRODUCT(--ISNUMBER(SEARCH({"0";"1";"2";"3";"4";"5";"6";"7";"8";"9"},F36)))&gt;0)+--(SUMPRODUCT(--ISNUMBER(SEARCH({"!";"#";"$";"%";"&amp;";"/";"(";")";"=";"+";"-";"_";".";"@";";";":"},F36)))&gt;0))</f>
        <v/>
      </c>
    </row>
    <row r="37" customFormat="false" ht="19.5" hidden="false" customHeight="true" outlineLevel="0" collapsed="false">
      <c r="A37" s="11" t="str">
        <f aca="false">IF(C37="","",ROW()-7)</f>
        <v/>
      </c>
      <c r="B37" s="12"/>
      <c r="C37" s="12"/>
      <c r="D37" s="12"/>
      <c r="E37" s="12"/>
      <c r="F37" s="12"/>
      <c r="G37" s="13" t="str">
        <f aca="false">IF(F37="","",IF(LEN(F37)&lt;8,"Schwach",IF(L37&lt;=2,"Schwach",IF(L37&lt;=4,"Mittel",IF(L37=5,"Stark","Sehr stark")))))</f>
        <v/>
      </c>
      <c r="H37" s="13"/>
      <c r="I37" s="14"/>
      <c r="J37" s="13" t="str">
        <f aca="true">IF(I37="","",IF(TODAY()-I37&gt;180,"Überfällig",IF(TODAY()-I37&gt;150,"Bald ändern","OK")))</f>
        <v/>
      </c>
      <c r="K37" s="12"/>
      <c r="L37" s="0" t="str">
        <f aca="false">IF(F37="","",--(LEN(F37)&gt;=8)+--(LEN(F37)&gt;=12)+--(NOT(EXACT(F37,LOWER(F37))))+--(NOT(EXACT(F37,UPPER(F37))))+--(SUMPRODUCT(--ISNUMBER(SEARCH({"0";"1";"2";"3";"4";"5";"6";"7";"8";"9"},F37)))&gt;0)+--(SUMPRODUCT(--ISNUMBER(SEARCH({"!";"#";"$";"%";"&amp;";"/";"(";")";"=";"+";"-";"_";".";"@";";";":"},F37)))&gt;0))</f>
        <v/>
      </c>
    </row>
    <row r="38" customFormat="false" ht="19.5" hidden="false" customHeight="true" outlineLevel="0" collapsed="false">
      <c r="A38" s="6" t="str">
        <f aca="false">IF(C38="","",ROW()-7)</f>
        <v/>
      </c>
      <c r="B38" s="7"/>
      <c r="C38" s="7"/>
      <c r="D38" s="7"/>
      <c r="E38" s="7"/>
      <c r="F38" s="7"/>
      <c r="G38" s="8" t="str">
        <f aca="false">IF(F38="","",IF(LEN(F38)&lt;8,"Schwach",IF(L38&lt;=2,"Schwach",IF(L38&lt;=4,"Mittel",IF(L38=5,"Stark","Sehr stark")))))</f>
        <v/>
      </c>
      <c r="H38" s="8"/>
      <c r="I38" s="9"/>
      <c r="J38" s="8" t="str">
        <f aca="true">IF(I38="","",IF(TODAY()-I38&gt;180,"Überfällig",IF(TODAY()-I38&gt;150,"Bald ändern","OK")))</f>
        <v/>
      </c>
      <c r="K38" s="7"/>
      <c r="L38" s="0" t="str">
        <f aca="false">IF(F38="","",--(LEN(F38)&gt;=8)+--(LEN(F38)&gt;=12)+--(NOT(EXACT(F38,LOWER(F38))))+--(NOT(EXACT(F38,UPPER(F38))))+--(SUMPRODUCT(--ISNUMBER(SEARCH({"0";"1";"2";"3";"4";"5";"6";"7";"8";"9"},F38)))&gt;0)+--(SUMPRODUCT(--ISNUMBER(SEARCH({"!";"#";"$";"%";"&amp;";"/";"(";")";"=";"+";"-";"_";".";"@";";";":"},F38)))&gt;0))</f>
        <v/>
      </c>
    </row>
    <row r="39" customFormat="false" ht="19.5" hidden="false" customHeight="true" outlineLevel="0" collapsed="false">
      <c r="A39" s="11" t="str">
        <f aca="false">IF(C39="","",ROW()-7)</f>
        <v/>
      </c>
      <c r="B39" s="12"/>
      <c r="C39" s="12"/>
      <c r="D39" s="12"/>
      <c r="E39" s="12"/>
      <c r="F39" s="12"/>
      <c r="G39" s="13" t="str">
        <f aca="false">IF(F39="","",IF(LEN(F39)&lt;8,"Schwach",IF(L39&lt;=2,"Schwach",IF(L39&lt;=4,"Mittel",IF(L39=5,"Stark","Sehr stark")))))</f>
        <v/>
      </c>
      <c r="H39" s="13"/>
      <c r="I39" s="14"/>
      <c r="J39" s="13" t="str">
        <f aca="true">IF(I39="","",IF(TODAY()-I39&gt;180,"Überfällig",IF(TODAY()-I39&gt;150,"Bald ändern","OK")))</f>
        <v/>
      </c>
      <c r="K39" s="12"/>
      <c r="L39" s="0" t="str">
        <f aca="false">IF(F39="","",--(LEN(F39)&gt;=8)+--(LEN(F39)&gt;=12)+--(NOT(EXACT(F39,LOWER(F39))))+--(NOT(EXACT(F39,UPPER(F39))))+--(SUMPRODUCT(--ISNUMBER(SEARCH({"0";"1";"2";"3";"4";"5";"6";"7";"8";"9"},F39)))&gt;0)+--(SUMPRODUCT(--ISNUMBER(SEARCH({"!";"#";"$";"%";"&amp;";"/";"(";")";"=";"+";"-";"_";".";"@";";";":"},F39)))&gt;0))</f>
        <v/>
      </c>
    </row>
    <row r="40" customFormat="false" ht="19.5" hidden="false" customHeight="true" outlineLevel="0" collapsed="false">
      <c r="A40" s="6" t="str">
        <f aca="false">IF(C40="","",ROW()-7)</f>
        <v/>
      </c>
      <c r="B40" s="7"/>
      <c r="C40" s="7"/>
      <c r="D40" s="7"/>
      <c r="E40" s="7"/>
      <c r="F40" s="7"/>
      <c r="G40" s="8" t="str">
        <f aca="false">IF(F40="","",IF(LEN(F40)&lt;8,"Schwach",IF(L40&lt;=2,"Schwach",IF(L40&lt;=4,"Mittel",IF(L40=5,"Stark","Sehr stark")))))</f>
        <v/>
      </c>
      <c r="H40" s="8"/>
      <c r="I40" s="9"/>
      <c r="J40" s="8" t="str">
        <f aca="true">IF(I40="","",IF(TODAY()-I40&gt;180,"Überfällig",IF(TODAY()-I40&gt;150,"Bald ändern","OK")))</f>
        <v/>
      </c>
      <c r="K40" s="7"/>
      <c r="L40" s="0" t="str">
        <f aca="false">IF(F40="","",--(LEN(F40)&gt;=8)+--(LEN(F40)&gt;=12)+--(NOT(EXACT(F40,LOWER(F40))))+--(NOT(EXACT(F40,UPPER(F40))))+--(SUMPRODUCT(--ISNUMBER(SEARCH({"0";"1";"2";"3";"4";"5";"6";"7";"8";"9"},F40)))&gt;0)+--(SUMPRODUCT(--ISNUMBER(SEARCH({"!";"#";"$";"%";"&amp;";"/";"(";")";"=";"+";"-";"_";".";"@";";";":"},F40)))&gt;0))</f>
        <v/>
      </c>
    </row>
    <row r="41" customFormat="false" ht="19.5" hidden="false" customHeight="true" outlineLevel="0" collapsed="false">
      <c r="A41" s="11" t="str">
        <f aca="false">IF(C41="","",ROW()-7)</f>
        <v/>
      </c>
      <c r="B41" s="12"/>
      <c r="C41" s="12"/>
      <c r="D41" s="12"/>
      <c r="E41" s="12"/>
      <c r="F41" s="12"/>
      <c r="G41" s="13" t="str">
        <f aca="false">IF(F41="","",IF(LEN(F41)&lt;8,"Schwach",IF(L41&lt;=2,"Schwach",IF(L41&lt;=4,"Mittel",IF(L41=5,"Stark","Sehr stark")))))</f>
        <v/>
      </c>
      <c r="H41" s="13"/>
      <c r="I41" s="14"/>
      <c r="J41" s="13" t="str">
        <f aca="true">IF(I41="","",IF(TODAY()-I41&gt;180,"Überfällig",IF(TODAY()-I41&gt;150,"Bald ändern","OK")))</f>
        <v/>
      </c>
      <c r="K41" s="12"/>
      <c r="L41" s="0" t="str">
        <f aca="false">IF(F41="","",--(LEN(F41)&gt;=8)+--(LEN(F41)&gt;=12)+--(NOT(EXACT(F41,LOWER(F41))))+--(NOT(EXACT(F41,UPPER(F41))))+--(SUMPRODUCT(--ISNUMBER(SEARCH({"0";"1";"2";"3";"4";"5";"6";"7";"8";"9"},F41)))&gt;0)+--(SUMPRODUCT(--ISNUMBER(SEARCH({"!";"#";"$";"%";"&amp;";"/";"(";")";"=";"+";"-";"_";".";"@";";";":"},F41)))&gt;0))</f>
        <v/>
      </c>
    </row>
    <row r="42" customFormat="false" ht="19.5" hidden="false" customHeight="true" outlineLevel="0" collapsed="false">
      <c r="A42" s="6" t="str">
        <f aca="false">IF(C42="","",ROW()-7)</f>
        <v/>
      </c>
      <c r="B42" s="7"/>
      <c r="C42" s="7"/>
      <c r="D42" s="7"/>
      <c r="E42" s="7"/>
      <c r="F42" s="7"/>
      <c r="G42" s="8" t="str">
        <f aca="false">IF(F42="","",IF(LEN(F42)&lt;8,"Schwach",IF(L42&lt;=2,"Schwach",IF(L42&lt;=4,"Mittel",IF(L42=5,"Stark","Sehr stark")))))</f>
        <v/>
      </c>
      <c r="H42" s="8"/>
      <c r="I42" s="9"/>
      <c r="J42" s="8" t="str">
        <f aca="true">IF(I42="","",IF(TODAY()-I42&gt;180,"Überfällig",IF(TODAY()-I42&gt;150,"Bald ändern","OK")))</f>
        <v/>
      </c>
      <c r="K42" s="7"/>
      <c r="L42" s="0" t="str">
        <f aca="false">IF(F42="","",--(LEN(F42)&gt;=8)+--(LEN(F42)&gt;=12)+--(NOT(EXACT(F42,LOWER(F42))))+--(NOT(EXACT(F42,UPPER(F42))))+--(SUMPRODUCT(--ISNUMBER(SEARCH({"0";"1";"2";"3";"4";"5";"6";"7";"8";"9"},F42)))&gt;0)+--(SUMPRODUCT(--ISNUMBER(SEARCH({"!";"#";"$";"%";"&amp;";"/";"(";")";"=";"+";"-";"_";".";"@";";";":"},F42)))&gt;0))</f>
        <v/>
      </c>
    </row>
    <row r="43" customFormat="false" ht="19.5" hidden="false" customHeight="true" outlineLevel="0" collapsed="false">
      <c r="A43" s="11" t="str">
        <f aca="false">IF(C43="","",ROW()-7)</f>
        <v/>
      </c>
      <c r="B43" s="12"/>
      <c r="C43" s="12"/>
      <c r="D43" s="12"/>
      <c r="E43" s="12"/>
      <c r="F43" s="12"/>
      <c r="G43" s="13" t="str">
        <f aca="false">IF(F43="","",IF(LEN(F43)&lt;8,"Schwach",IF(L43&lt;=2,"Schwach",IF(L43&lt;=4,"Mittel",IF(L43=5,"Stark","Sehr stark")))))</f>
        <v/>
      </c>
      <c r="H43" s="13"/>
      <c r="I43" s="14"/>
      <c r="J43" s="13" t="str">
        <f aca="true">IF(I43="","",IF(TODAY()-I43&gt;180,"Überfällig",IF(TODAY()-I43&gt;150,"Bald ändern","OK")))</f>
        <v/>
      </c>
      <c r="K43" s="12"/>
      <c r="L43" s="0" t="str">
        <f aca="false">IF(F43="","",--(LEN(F43)&gt;=8)+--(LEN(F43)&gt;=12)+--(NOT(EXACT(F43,LOWER(F43))))+--(NOT(EXACT(F43,UPPER(F43))))+--(SUMPRODUCT(--ISNUMBER(SEARCH({"0";"1";"2";"3";"4";"5";"6";"7";"8";"9"},F43)))&gt;0)+--(SUMPRODUCT(--ISNUMBER(SEARCH({"!";"#";"$";"%";"&amp;";"/";"(";")";"=";"+";"-";"_";".";"@";";";":"},F43)))&gt;0))</f>
        <v/>
      </c>
    </row>
    <row r="44" customFormat="false" ht="19.5" hidden="false" customHeight="true" outlineLevel="0" collapsed="false">
      <c r="A44" s="6" t="str">
        <f aca="false">IF(C44="","",ROW()-7)</f>
        <v/>
      </c>
      <c r="B44" s="7"/>
      <c r="C44" s="7"/>
      <c r="D44" s="7"/>
      <c r="E44" s="7"/>
      <c r="F44" s="7"/>
      <c r="G44" s="8" t="str">
        <f aca="false">IF(F44="","",IF(LEN(F44)&lt;8,"Schwach",IF(L44&lt;=2,"Schwach",IF(L44&lt;=4,"Mittel",IF(L44=5,"Stark","Sehr stark")))))</f>
        <v/>
      </c>
      <c r="H44" s="8"/>
      <c r="I44" s="9"/>
      <c r="J44" s="8" t="str">
        <f aca="true">IF(I44="","",IF(TODAY()-I44&gt;180,"Überfällig",IF(TODAY()-I44&gt;150,"Bald ändern","OK")))</f>
        <v/>
      </c>
      <c r="K44" s="7"/>
      <c r="L44" s="0" t="str">
        <f aca="false">IF(F44="","",--(LEN(F44)&gt;=8)+--(LEN(F44)&gt;=12)+--(NOT(EXACT(F44,LOWER(F44))))+--(NOT(EXACT(F44,UPPER(F44))))+--(SUMPRODUCT(--ISNUMBER(SEARCH({"0";"1";"2";"3";"4";"5";"6";"7";"8";"9"},F44)))&gt;0)+--(SUMPRODUCT(--ISNUMBER(SEARCH({"!";"#";"$";"%";"&amp;";"/";"(";")";"=";"+";"-";"_";".";"@";";";":"},F44)))&gt;0))</f>
        <v/>
      </c>
    </row>
    <row r="45" customFormat="false" ht="19.5" hidden="false" customHeight="true" outlineLevel="0" collapsed="false">
      <c r="A45" s="11" t="str">
        <f aca="false">IF(C45="","",ROW()-7)</f>
        <v/>
      </c>
      <c r="B45" s="12"/>
      <c r="C45" s="12"/>
      <c r="D45" s="12"/>
      <c r="E45" s="12"/>
      <c r="F45" s="12"/>
      <c r="G45" s="13" t="str">
        <f aca="false">IF(F45="","",IF(LEN(F45)&lt;8,"Schwach",IF(L45&lt;=2,"Schwach",IF(L45&lt;=4,"Mittel",IF(L45=5,"Stark","Sehr stark")))))</f>
        <v/>
      </c>
      <c r="H45" s="13"/>
      <c r="I45" s="14"/>
      <c r="J45" s="13" t="str">
        <f aca="true">IF(I45="","",IF(TODAY()-I45&gt;180,"Überfällig",IF(TODAY()-I45&gt;150,"Bald ändern","OK")))</f>
        <v/>
      </c>
      <c r="K45" s="12"/>
      <c r="L45" s="0" t="str">
        <f aca="false">IF(F45="","",--(LEN(F45)&gt;=8)+--(LEN(F45)&gt;=12)+--(NOT(EXACT(F45,LOWER(F45))))+--(NOT(EXACT(F45,UPPER(F45))))+--(SUMPRODUCT(--ISNUMBER(SEARCH({"0";"1";"2";"3";"4";"5";"6";"7";"8";"9"},F45)))&gt;0)+--(SUMPRODUCT(--ISNUMBER(SEARCH({"!";"#";"$";"%";"&amp;";"/";"(";")";"=";"+";"-";"_";".";"@";";";":"},F45)))&gt;0))</f>
        <v/>
      </c>
    </row>
    <row r="46" customFormat="false" ht="19.5" hidden="false" customHeight="true" outlineLevel="0" collapsed="false">
      <c r="A46" s="6" t="str">
        <f aca="false">IF(C46="","",ROW()-7)</f>
        <v/>
      </c>
      <c r="B46" s="7"/>
      <c r="C46" s="7"/>
      <c r="D46" s="7"/>
      <c r="E46" s="7"/>
      <c r="F46" s="7"/>
      <c r="G46" s="8" t="str">
        <f aca="false">IF(F46="","",IF(LEN(F46)&lt;8,"Schwach",IF(L46&lt;=2,"Schwach",IF(L46&lt;=4,"Mittel",IF(L46=5,"Stark","Sehr stark")))))</f>
        <v/>
      </c>
      <c r="H46" s="8"/>
      <c r="I46" s="9"/>
      <c r="J46" s="8" t="str">
        <f aca="true">IF(I46="","",IF(TODAY()-I46&gt;180,"Überfällig",IF(TODAY()-I46&gt;150,"Bald ändern","OK")))</f>
        <v/>
      </c>
      <c r="K46" s="7"/>
      <c r="L46" s="0" t="str">
        <f aca="false">IF(F46="","",--(LEN(F46)&gt;=8)+--(LEN(F46)&gt;=12)+--(NOT(EXACT(F46,LOWER(F46))))+--(NOT(EXACT(F46,UPPER(F46))))+--(SUMPRODUCT(--ISNUMBER(SEARCH({"0";"1";"2";"3";"4";"5";"6";"7";"8";"9"},F46)))&gt;0)+--(SUMPRODUCT(--ISNUMBER(SEARCH({"!";"#";"$";"%";"&amp;";"/";"(";")";"=";"+";"-";"_";".";"@";";";":"},F46)))&gt;0))</f>
        <v/>
      </c>
    </row>
    <row r="47" customFormat="false" ht="19.5" hidden="false" customHeight="true" outlineLevel="0" collapsed="false">
      <c r="A47" s="11" t="str">
        <f aca="false">IF(C47="","",ROW()-7)</f>
        <v/>
      </c>
      <c r="B47" s="12"/>
      <c r="C47" s="12"/>
      <c r="D47" s="12"/>
      <c r="E47" s="12"/>
      <c r="F47" s="12"/>
      <c r="G47" s="13" t="str">
        <f aca="false">IF(F47="","",IF(LEN(F47)&lt;8,"Schwach",IF(L47&lt;=2,"Schwach",IF(L47&lt;=4,"Mittel",IF(L47=5,"Stark","Sehr stark")))))</f>
        <v/>
      </c>
      <c r="H47" s="13"/>
      <c r="I47" s="14"/>
      <c r="J47" s="13" t="str">
        <f aca="true">IF(I47="","",IF(TODAY()-I47&gt;180,"Überfällig",IF(TODAY()-I47&gt;150,"Bald ändern","OK")))</f>
        <v/>
      </c>
      <c r="K47" s="12"/>
      <c r="L47" s="0" t="str">
        <f aca="false">IF(F47="","",--(LEN(F47)&gt;=8)+--(LEN(F47)&gt;=12)+--(NOT(EXACT(F47,LOWER(F47))))+--(NOT(EXACT(F47,UPPER(F47))))+--(SUMPRODUCT(--ISNUMBER(SEARCH({"0";"1";"2";"3";"4";"5";"6";"7";"8";"9"},F47)))&gt;0)+--(SUMPRODUCT(--ISNUMBER(SEARCH({"!";"#";"$";"%";"&amp;";"/";"(";")";"=";"+";"-";"_";".";"@";";";":"},F47)))&gt;0))</f>
        <v/>
      </c>
    </row>
    <row r="48" customFormat="false" ht="19.5" hidden="false" customHeight="true" outlineLevel="0" collapsed="false">
      <c r="A48" s="6" t="str">
        <f aca="false">IF(C48="","",ROW()-7)</f>
        <v/>
      </c>
      <c r="B48" s="7"/>
      <c r="C48" s="7"/>
      <c r="D48" s="7"/>
      <c r="E48" s="7"/>
      <c r="F48" s="7"/>
      <c r="G48" s="8" t="str">
        <f aca="false">IF(F48="","",IF(LEN(F48)&lt;8,"Schwach",IF(L48&lt;=2,"Schwach",IF(L48&lt;=4,"Mittel",IF(L48=5,"Stark","Sehr stark")))))</f>
        <v/>
      </c>
      <c r="H48" s="8"/>
      <c r="I48" s="9"/>
      <c r="J48" s="8" t="str">
        <f aca="true">IF(I48="","",IF(TODAY()-I48&gt;180,"Überfällig",IF(TODAY()-I48&gt;150,"Bald ändern","OK")))</f>
        <v/>
      </c>
      <c r="K48" s="7"/>
      <c r="L48" s="0" t="str">
        <f aca="false">IF(F48="","",--(LEN(F48)&gt;=8)+--(LEN(F48)&gt;=12)+--(NOT(EXACT(F48,LOWER(F48))))+--(NOT(EXACT(F48,UPPER(F48))))+--(SUMPRODUCT(--ISNUMBER(SEARCH({"0";"1";"2";"3";"4";"5";"6";"7";"8";"9"},F48)))&gt;0)+--(SUMPRODUCT(--ISNUMBER(SEARCH({"!";"#";"$";"%";"&amp;";"/";"(";")";"=";"+";"-";"_";".";"@";";";":"},F48)))&gt;0))</f>
        <v/>
      </c>
    </row>
    <row r="49" customFormat="false" ht="19.5" hidden="false" customHeight="true" outlineLevel="0" collapsed="false">
      <c r="A49" s="11" t="str">
        <f aca="false">IF(C49="","",ROW()-7)</f>
        <v/>
      </c>
      <c r="B49" s="12"/>
      <c r="C49" s="12"/>
      <c r="D49" s="12"/>
      <c r="E49" s="12"/>
      <c r="F49" s="12"/>
      <c r="G49" s="13" t="str">
        <f aca="false">IF(F49="","",IF(LEN(F49)&lt;8,"Schwach",IF(L49&lt;=2,"Schwach",IF(L49&lt;=4,"Mittel",IF(L49=5,"Stark","Sehr stark")))))</f>
        <v/>
      </c>
      <c r="H49" s="13"/>
      <c r="I49" s="14"/>
      <c r="J49" s="13" t="str">
        <f aca="true">IF(I49="","",IF(TODAY()-I49&gt;180,"Überfällig",IF(TODAY()-I49&gt;150,"Bald ändern","OK")))</f>
        <v/>
      </c>
      <c r="K49" s="12"/>
      <c r="L49" s="0" t="str">
        <f aca="false">IF(F49="","",--(LEN(F49)&gt;=8)+--(LEN(F49)&gt;=12)+--(NOT(EXACT(F49,LOWER(F49))))+--(NOT(EXACT(F49,UPPER(F49))))+--(SUMPRODUCT(--ISNUMBER(SEARCH({"0";"1";"2";"3";"4";"5";"6";"7";"8";"9"},F49)))&gt;0)+--(SUMPRODUCT(--ISNUMBER(SEARCH({"!";"#";"$";"%";"&amp;";"/";"(";")";"=";"+";"-";"_";".";"@";";";":"},F49)))&gt;0))</f>
        <v/>
      </c>
    </row>
    <row r="50" customFormat="false" ht="19.5" hidden="false" customHeight="true" outlineLevel="0" collapsed="false">
      <c r="A50" s="6" t="str">
        <f aca="false">IF(C50="","",ROW()-7)</f>
        <v/>
      </c>
      <c r="B50" s="7"/>
      <c r="C50" s="7"/>
      <c r="D50" s="7"/>
      <c r="E50" s="7"/>
      <c r="F50" s="7"/>
      <c r="G50" s="8" t="str">
        <f aca="false">IF(F50="","",IF(LEN(F50)&lt;8,"Schwach",IF(L50&lt;=2,"Schwach",IF(L50&lt;=4,"Mittel",IF(L50=5,"Stark","Sehr stark")))))</f>
        <v/>
      </c>
      <c r="H50" s="8"/>
      <c r="I50" s="9"/>
      <c r="J50" s="8" t="str">
        <f aca="true">IF(I50="","",IF(TODAY()-I50&gt;180,"Überfällig",IF(TODAY()-I50&gt;150,"Bald ändern","OK")))</f>
        <v/>
      </c>
      <c r="K50" s="7"/>
      <c r="L50" s="0" t="str">
        <f aca="false">IF(F50="","",--(LEN(F50)&gt;=8)+--(LEN(F50)&gt;=12)+--(NOT(EXACT(F50,LOWER(F50))))+--(NOT(EXACT(F50,UPPER(F50))))+--(SUMPRODUCT(--ISNUMBER(SEARCH({"0";"1";"2";"3";"4";"5";"6";"7";"8";"9"},F50)))&gt;0)+--(SUMPRODUCT(--ISNUMBER(SEARCH({"!";"#";"$";"%";"&amp;";"/";"(";")";"=";"+";"-";"_";".";"@";";";":"},F50)))&gt;0))</f>
        <v/>
      </c>
    </row>
    <row r="51" customFormat="false" ht="19.5" hidden="false" customHeight="true" outlineLevel="0" collapsed="false">
      <c r="A51" s="11" t="str">
        <f aca="false">IF(C51="","",ROW()-7)</f>
        <v/>
      </c>
      <c r="B51" s="12"/>
      <c r="C51" s="12"/>
      <c r="D51" s="12"/>
      <c r="E51" s="12"/>
      <c r="F51" s="12"/>
      <c r="G51" s="13" t="str">
        <f aca="false">IF(F51="","",IF(LEN(F51)&lt;8,"Schwach",IF(L51&lt;=2,"Schwach",IF(L51&lt;=4,"Mittel",IF(L51=5,"Stark","Sehr stark")))))</f>
        <v/>
      </c>
      <c r="H51" s="13"/>
      <c r="I51" s="14"/>
      <c r="J51" s="13" t="str">
        <f aca="true">IF(I51="","",IF(TODAY()-I51&gt;180,"Überfällig",IF(TODAY()-I51&gt;150,"Bald ändern","OK")))</f>
        <v/>
      </c>
      <c r="K51" s="12"/>
      <c r="L51" s="0" t="str">
        <f aca="false">IF(F51="","",--(LEN(F51)&gt;=8)+--(LEN(F51)&gt;=12)+--(NOT(EXACT(F51,LOWER(F51))))+--(NOT(EXACT(F51,UPPER(F51))))+--(SUMPRODUCT(--ISNUMBER(SEARCH({"0";"1";"2";"3";"4";"5";"6";"7";"8";"9"},F51)))&gt;0)+--(SUMPRODUCT(--ISNUMBER(SEARCH({"!";"#";"$";"%";"&amp;";"/";"(";")";"=";"+";"-";"_";".";"@";";";":"},F51)))&gt;0))</f>
        <v/>
      </c>
    </row>
    <row r="52" customFormat="false" ht="19.5" hidden="false" customHeight="true" outlineLevel="0" collapsed="false">
      <c r="A52" s="6" t="str">
        <f aca="false">IF(C52="","",ROW()-7)</f>
        <v/>
      </c>
      <c r="B52" s="7"/>
      <c r="C52" s="7"/>
      <c r="D52" s="7"/>
      <c r="E52" s="7"/>
      <c r="F52" s="7"/>
      <c r="G52" s="8" t="str">
        <f aca="false">IF(F52="","",IF(LEN(F52)&lt;8,"Schwach",IF(L52&lt;=2,"Schwach",IF(L52&lt;=4,"Mittel",IF(L52=5,"Stark","Sehr stark")))))</f>
        <v/>
      </c>
      <c r="H52" s="8"/>
      <c r="I52" s="9"/>
      <c r="J52" s="8" t="str">
        <f aca="true">IF(I52="","",IF(TODAY()-I52&gt;180,"Überfällig",IF(TODAY()-I52&gt;150,"Bald ändern","OK")))</f>
        <v/>
      </c>
      <c r="K52" s="7"/>
      <c r="L52" s="0" t="str">
        <f aca="false">IF(F52="","",--(LEN(F52)&gt;=8)+--(LEN(F52)&gt;=12)+--(NOT(EXACT(F52,LOWER(F52))))+--(NOT(EXACT(F52,UPPER(F52))))+--(SUMPRODUCT(--ISNUMBER(SEARCH({"0";"1";"2";"3";"4";"5";"6";"7";"8";"9"},F52)))&gt;0)+--(SUMPRODUCT(--ISNUMBER(SEARCH({"!";"#";"$";"%";"&amp;";"/";"(";")";"=";"+";"-";"_";".";"@";";";":"},F52)))&gt;0))</f>
        <v/>
      </c>
    </row>
    <row r="53" customFormat="false" ht="19.5" hidden="false" customHeight="true" outlineLevel="0" collapsed="false">
      <c r="A53" s="11" t="str">
        <f aca="false">IF(C53="","",ROW()-7)</f>
        <v/>
      </c>
      <c r="B53" s="12"/>
      <c r="C53" s="12"/>
      <c r="D53" s="12"/>
      <c r="E53" s="12"/>
      <c r="F53" s="12"/>
      <c r="G53" s="13" t="str">
        <f aca="false">IF(F53="","",IF(LEN(F53)&lt;8,"Schwach",IF(L53&lt;=2,"Schwach",IF(L53&lt;=4,"Mittel",IF(L53=5,"Stark","Sehr stark")))))</f>
        <v/>
      </c>
      <c r="H53" s="13"/>
      <c r="I53" s="14"/>
      <c r="J53" s="13" t="str">
        <f aca="true">IF(I53="","",IF(TODAY()-I53&gt;180,"Überfällig",IF(TODAY()-I53&gt;150,"Bald ändern","OK")))</f>
        <v/>
      </c>
      <c r="K53" s="12"/>
      <c r="L53" s="0" t="str">
        <f aca="false">IF(F53="","",--(LEN(F53)&gt;=8)+--(LEN(F53)&gt;=12)+--(NOT(EXACT(F53,LOWER(F53))))+--(NOT(EXACT(F53,UPPER(F53))))+--(SUMPRODUCT(--ISNUMBER(SEARCH({"0";"1";"2";"3";"4";"5";"6";"7";"8";"9"},F53)))&gt;0)+--(SUMPRODUCT(--ISNUMBER(SEARCH({"!";"#";"$";"%";"&amp;";"/";"(";")";"=";"+";"-";"_";".";"@";";";":"},F53)))&gt;0))</f>
        <v/>
      </c>
    </row>
    <row r="54" customFormat="false" ht="19.5" hidden="false" customHeight="true" outlineLevel="0" collapsed="false">
      <c r="A54" s="6" t="str">
        <f aca="false">IF(C54="","",ROW()-7)</f>
        <v/>
      </c>
      <c r="B54" s="7"/>
      <c r="C54" s="7"/>
      <c r="D54" s="7"/>
      <c r="E54" s="7"/>
      <c r="F54" s="7"/>
      <c r="G54" s="8" t="str">
        <f aca="false">IF(F54="","",IF(LEN(F54)&lt;8,"Schwach",IF(L54&lt;=2,"Schwach",IF(L54&lt;=4,"Mittel",IF(L54=5,"Stark","Sehr stark")))))</f>
        <v/>
      </c>
      <c r="H54" s="8"/>
      <c r="I54" s="9"/>
      <c r="J54" s="8" t="str">
        <f aca="true">IF(I54="","",IF(TODAY()-I54&gt;180,"Überfällig",IF(TODAY()-I54&gt;150,"Bald ändern","OK")))</f>
        <v/>
      </c>
      <c r="K54" s="7"/>
      <c r="L54" s="0" t="str">
        <f aca="false">IF(F54="","",--(LEN(F54)&gt;=8)+--(LEN(F54)&gt;=12)+--(NOT(EXACT(F54,LOWER(F54))))+--(NOT(EXACT(F54,UPPER(F54))))+--(SUMPRODUCT(--ISNUMBER(SEARCH({"0";"1";"2";"3";"4";"5";"6";"7";"8";"9"},F54)))&gt;0)+--(SUMPRODUCT(--ISNUMBER(SEARCH({"!";"#";"$";"%";"&amp;";"/";"(";")";"=";"+";"-";"_";".";"@";";";":"},F54)))&gt;0))</f>
        <v/>
      </c>
    </row>
    <row r="55" customFormat="false" ht="19.5" hidden="false" customHeight="true" outlineLevel="0" collapsed="false">
      <c r="A55" s="11" t="str">
        <f aca="false">IF(C55="","",ROW()-7)</f>
        <v/>
      </c>
      <c r="B55" s="12"/>
      <c r="C55" s="12"/>
      <c r="D55" s="12"/>
      <c r="E55" s="12"/>
      <c r="F55" s="12"/>
      <c r="G55" s="13" t="str">
        <f aca="false">IF(F55="","",IF(LEN(F55)&lt;8,"Schwach",IF(L55&lt;=2,"Schwach",IF(L55&lt;=4,"Mittel",IF(L55=5,"Stark","Sehr stark")))))</f>
        <v/>
      </c>
      <c r="H55" s="13"/>
      <c r="I55" s="14"/>
      <c r="J55" s="13" t="str">
        <f aca="true">IF(I55="","",IF(TODAY()-I55&gt;180,"Überfällig",IF(TODAY()-I55&gt;150,"Bald ändern","OK")))</f>
        <v/>
      </c>
      <c r="K55" s="12"/>
      <c r="L55" s="0" t="str">
        <f aca="false">IF(F55="","",--(LEN(F55)&gt;=8)+--(LEN(F55)&gt;=12)+--(NOT(EXACT(F55,LOWER(F55))))+--(NOT(EXACT(F55,UPPER(F55))))+--(SUMPRODUCT(--ISNUMBER(SEARCH({"0";"1";"2";"3";"4";"5";"6";"7";"8";"9"},F55)))&gt;0)+--(SUMPRODUCT(--ISNUMBER(SEARCH({"!";"#";"$";"%";"&amp;";"/";"(";")";"=";"+";"-";"_";".";"@";";";":"},F55)))&gt;0))</f>
        <v/>
      </c>
    </row>
    <row r="56" customFormat="false" ht="19.5" hidden="false" customHeight="true" outlineLevel="0" collapsed="false">
      <c r="A56" s="6" t="str">
        <f aca="false">IF(C56="","",ROW()-7)</f>
        <v/>
      </c>
      <c r="B56" s="7"/>
      <c r="C56" s="7"/>
      <c r="D56" s="7"/>
      <c r="E56" s="7"/>
      <c r="F56" s="7"/>
      <c r="G56" s="8" t="str">
        <f aca="false">IF(F56="","",IF(LEN(F56)&lt;8,"Schwach",IF(L56&lt;=2,"Schwach",IF(L56&lt;=4,"Mittel",IF(L56=5,"Stark","Sehr stark")))))</f>
        <v/>
      </c>
      <c r="H56" s="8"/>
      <c r="I56" s="9"/>
      <c r="J56" s="8" t="str">
        <f aca="true">IF(I56="","",IF(TODAY()-I56&gt;180,"Überfällig",IF(TODAY()-I56&gt;150,"Bald ändern","OK")))</f>
        <v/>
      </c>
      <c r="K56" s="7"/>
      <c r="L56" s="0" t="str">
        <f aca="false">IF(F56="","",--(LEN(F56)&gt;=8)+--(LEN(F56)&gt;=12)+--(NOT(EXACT(F56,LOWER(F56))))+--(NOT(EXACT(F56,UPPER(F56))))+--(SUMPRODUCT(--ISNUMBER(SEARCH({"0";"1";"2";"3";"4";"5";"6";"7";"8";"9"},F56)))&gt;0)+--(SUMPRODUCT(--ISNUMBER(SEARCH({"!";"#";"$";"%";"&amp;";"/";"(";")";"=";"+";"-";"_";".";"@";";";":"},F56)))&gt;0))</f>
        <v/>
      </c>
    </row>
    <row r="57" customFormat="false" ht="19.5" hidden="false" customHeight="true" outlineLevel="0" collapsed="false">
      <c r="A57" s="11" t="str">
        <f aca="false">IF(C57="","",ROW()-7)</f>
        <v/>
      </c>
      <c r="B57" s="12"/>
      <c r="C57" s="12"/>
      <c r="D57" s="12"/>
      <c r="E57" s="12"/>
      <c r="F57" s="12"/>
      <c r="G57" s="13" t="str">
        <f aca="false">IF(F57="","",IF(LEN(F57)&lt;8,"Schwach",IF(L57&lt;=2,"Schwach",IF(L57&lt;=4,"Mittel",IF(L57=5,"Stark","Sehr stark")))))</f>
        <v/>
      </c>
      <c r="H57" s="13"/>
      <c r="I57" s="14"/>
      <c r="J57" s="13" t="str">
        <f aca="true">IF(I57="","",IF(TODAY()-I57&gt;180,"Überfällig",IF(TODAY()-I57&gt;150,"Bald ändern","OK")))</f>
        <v/>
      </c>
      <c r="K57" s="12"/>
      <c r="L57" s="0" t="str">
        <f aca="false">IF(F57="","",--(LEN(F57)&gt;=8)+--(LEN(F57)&gt;=12)+--(NOT(EXACT(F57,LOWER(F57))))+--(NOT(EXACT(F57,UPPER(F57))))+--(SUMPRODUCT(--ISNUMBER(SEARCH({"0";"1";"2";"3";"4";"5";"6";"7";"8";"9"},F57)))&gt;0)+--(SUMPRODUCT(--ISNUMBER(SEARCH({"!";"#";"$";"%";"&amp;";"/";"(";")";"=";"+";"-";"_";".";"@";";";":"},F57)))&gt;0))</f>
        <v/>
      </c>
    </row>
  </sheetData>
  <mergeCells count="4">
    <mergeCell ref="A1:K1"/>
    <mergeCell ref="A2:K2"/>
    <mergeCell ref="A3:K3"/>
    <mergeCell ref="A5:K5"/>
  </mergeCells>
  <conditionalFormatting sqref="G8:G57">
    <cfRule type="cellIs" priority="2" operator="equal" aboveAverage="0" equalAverage="0" bottom="0" percent="0" rank="0" text="" dxfId="0">
      <formula>"Schwach"</formula>
    </cfRule>
    <cfRule type="cellIs" priority="3" operator="equal" aboveAverage="0" equalAverage="0" bottom="0" percent="0" rank="0" text="" dxfId="1">
      <formula>"Mittel"</formula>
    </cfRule>
    <cfRule type="cellIs" priority="4" operator="equal" aboveAverage="0" equalAverage="0" bottom="0" percent="0" rank="0" text="" dxfId="2">
      <formula>"Stark"</formula>
    </cfRule>
    <cfRule type="cellIs" priority="5" operator="equal" aboveAverage="0" equalAverage="0" bottom="0" percent="0" rank="0" text="" dxfId="3">
      <formula>"Sehr stark"</formula>
    </cfRule>
  </conditionalFormatting>
  <conditionalFormatting sqref="J8:J57">
    <cfRule type="cellIs" priority="6" operator="equal" aboveAverage="0" equalAverage="0" bottom="0" percent="0" rank="0" text="" dxfId="0">
      <formula>"Überfällig"</formula>
    </cfRule>
    <cfRule type="cellIs" priority="7" operator="equal" aboveAverage="0" equalAverage="0" bottom="0" percent="0" rank="0" text="" dxfId="1">
      <formula>"Bald ändern"</formula>
    </cfRule>
    <cfRule type="cellIs" priority="8" operator="equal" aboveAverage="0" equalAverage="0" bottom="0" percent="0" rank="0" text="" dxfId="2">
      <formula>"OK"</formula>
    </cfRule>
  </conditionalFormatting>
  <dataValidations count="2">
    <dataValidation allowBlank="true" error="Bitte eine Kategorie aus der Liste wählen." errorStyle="stop" errorTitle="Ungültige Kategorie" operator="between" prompt="Kategorie auswählen" showDropDown="false" showErrorMessage="false" showInputMessage="false" sqref="B8:B57" type="list">
      <formula1>Listen!$A$2:$A$9</formula1>
      <formula2>0</formula2>
    </dataValidation>
    <dataValidation allowBlank="true" errorStyle="stop" operator="between" prompt="Zwei-Faktor-Authentifizierung aktiv?" showDropDown="false" showErrorMessage="false" showInputMessage="false" sqref="H8:H57" type="list">
      <formula1>Listen!$B$2:$B$3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15" t="s">
        <v>93</v>
      </c>
      <c r="B1" s="15" t="s">
        <v>10</v>
      </c>
    </row>
    <row r="2" customFormat="false" ht="15" hidden="false" customHeight="false" outlineLevel="0" collapsed="false">
      <c r="A2" s="15" t="s">
        <v>14</v>
      </c>
      <c r="B2" s="15" t="s">
        <v>19</v>
      </c>
    </row>
    <row r="3" customFormat="false" ht="15" hidden="false" customHeight="false" outlineLevel="0" collapsed="false">
      <c r="A3" s="15" t="s">
        <v>26</v>
      </c>
      <c r="B3" s="15" t="s">
        <v>35</v>
      </c>
    </row>
    <row r="4" customFormat="false" ht="15" hidden="false" customHeight="false" outlineLevel="0" collapsed="false">
      <c r="A4" s="15" t="s">
        <v>37</v>
      </c>
      <c r="B4" s="15"/>
    </row>
    <row r="5" customFormat="false" ht="15" hidden="false" customHeight="false" outlineLevel="0" collapsed="false">
      <c r="A5" s="15" t="s">
        <v>47</v>
      </c>
      <c r="B5" s="15"/>
    </row>
    <row r="6" customFormat="false" ht="15" hidden="false" customHeight="false" outlineLevel="0" collapsed="false">
      <c r="A6" s="15" t="s">
        <v>56</v>
      </c>
      <c r="B6" s="15"/>
    </row>
    <row r="7" customFormat="false" ht="15" hidden="false" customHeight="false" outlineLevel="0" collapsed="false">
      <c r="A7" s="15" t="s">
        <v>67</v>
      </c>
      <c r="B7" s="15"/>
    </row>
    <row r="8" customFormat="false" ht="15" hidden="false" customHeight="false" outlineLevel="0" collapsed="false">
      <c r="A8" s="15" t="s">
        <v>72</v>
      </c>
      <c r="B8" s="15"/>
    </row>
    <row r="9" customFormat="false" ht="15" hidden="false" customHeight="false" outlineLevel="0" collapsed="false">
      <c r="A9" s="15" t="s">
        <v>83</v>
      </c>
      <c r="B9" s="1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5" min="5" style="0" width="22"/>
    <col collapsed="false" customWidth="true" hidden="false" outlineLevel="0" max="6" min="6" style="0" width="12"/>
    <col collapsed="false" customWidth="true" hidden="false" outlineLevel="0" max="7" min="7" style="0" width="3"/>
  </cols>
  <sheetData>
    <row r="1" customFormat="false" ht="31.5" hidden="false" customHeight="true" outlineLevel="0" collapsed="false">
      <c r="A1" s="16" t="s">
        <v>94</v>
      </c>
      <c r="B1" s="16"/>
      <c r="C1" s="16"/>
      <c r="D1" s="16"/>
      <c r="E1" s="16"/>
      <c r="F1" s="16"/>
      <c r="G1" s="16"/>
    </row>
    <row r="2" customFormat="false" ht="18" hidden="false" customHeight="true" outlineLevel="0" collapsed="false">
      <c r="A2" s="17" t="s">
        <v>95</v>
      </c>
      <c r="B2" s="17"/>
      <c r="C2" s="17"/>
      <c r="D2" s="17"/>
      <c r="E2" s="17"/>
      <c r="F2" s="17"/>
      <c r="G2" s="17"/>
    </row>
    <row r="3" customFormat="false" ht="4.5" hidden="false" customHeight="true" outlineLevel="0" collapsed="false">
      <c r="A3" s="3"/>
      <c r="B3" s="3"/>
      <c r="C3" s="3"/>
      <c r="D3" s="3"/>
      <c r="E3" s="3"/>
      <c r="F3" s="3"/>
      <c r="G3" s="3"/>
    </row>
    <row r="5" customFormat="false" ht="19.5" hidden="false" customHeight="true" outlineLevel="0" collapsed="false">
      <c r="B5" s="18" t="s">
        <v>96</v>
      </c>
      <c r="C5" s="19" t="s">
        <v>97</v>
      </c>
      <c r="E5" s="20" t="s">
        <v>98</v>
      </c>
      <c r="F5" s="21" t="s">
        <v>99</v>
      </c>
    </row>
    <row r="6" customFormat="false" ht="45.75" hidden="false" customHeight="true" outlineLevel="0" collapsed="false">
      <c r="B6" s="22" t="n">
        <f aca="false">COUNTA(Passwortliste!$C$8:$C$57)</f>
        <v>15</v>
      </c>
      <c r="C6" s="23" t="n">
        <f aca="false">COUNTIF(Passwortliste!$G$8:$G$57,"Schwach")+COUNTIF(Passwortliste!$G$8:$G$57,"Mittel")</f>
        <v>5</v>
      </c>
      <c r="E6" s="24" t="n">
        <f aca="false">COUNTIF(Passwortliste!$J$8:$J$57,"Überfällig")</f>
        <v>3</v>
      </c>
      <c r="F6" s="25" t="n">
        <f aca="false">COUNTIF(Passwortliste!$H$8:$H$57,"Ja")</f>
        <v>9</v>
      </c>
    </row>
    <row r="8" customFormat="false" ht="15" hidden="false" customHeight="false" outlineLevel="0" collapsed="false">
      <c r="B8" s="26" t="s">
        <v>100</v>
      </c>
      <c r="C8" s="27" t="n">
        <f aca="false">IFERROR(COUNTIF(Passwortliste!$H$8:$H$57,"Ja")/COUNTA(Passwortliste!$C$8:$C$57),0)</f>
        <v>0.6</v>
      </c>
      <c r="E8" s="26" t="s">
        <v>101</v>
      </c>
      <c r="F8" s="27" t="n">
        <f aca="false">IFERROR((COUNTIF(Passwortliste!$G$8:$G$57,"Stark")+COUNTIF(Passwortliste!$G$8:$G$57,"Sehr stark"))/COUNTA(Passwortliste!$C$8:$C$57),0)</f>
        <v>0.666666666666667</v>
      </c>
    </row>
    <row r="11" customFormat="false" ht="15" hidden="false" customHeight="false" outlineLevel="0" collapsed="false">
      <c r="B11" s="28" t="s">
        <v>102</v>
      </c>
      <c r="C11" s="28"/>
      <c r="D11" s="28"/>
      <c r="E11" s="28" t="s">
        <v>103</v>
      </c>
      <c r="F11" s="28"/>
      <c r="G11" s="28"/>
    </row>
    <row r="12" customFormat="false" ht="15" hidden="false" customHeight="false" outlineLevel="0" collapsed="false">
      <c r="B12" s="29" t="s">
        <v>104</v>
      </c>
      <c r="C12" s="30" t="n">
        <f aca="false">COUNTIF(Passwortliste!$G$8:$G$57,"Schwach")</f>
        <v>2</v>
      </c>
      <c r="D12" s="31" t="str">
        <f aca="false">IF(C12=0,"",REPT("|",C12))</f>
        <v>||</v>
      </c>
      <c r="E12" s="29" t="s">
        <v>14</v>
      </c>
      <c r="F12" s="32" t="n">
        <f aca="false">COUNTIF(Passwortliste!$B$8:$B$57,"E-Mail")</f>
        <v>2</v>
      </c>
      <c r="G12" s="33" t="str">
        <f aca="false">IF(F12=0,"",REPT("|",F12))</f>
        <v>||</v>
      </c>
    </row>
    <row r="13" customFormat="false" ht="15" hidden="false" customHeight="false" outlineLevel="0" collapsed="false">
      <c r="B13" s="29" t="s">
        <v>105</v>
      </c>
      <c r="C13" s="34" t="n">
        <f aca="false">COUNTIF(Passwortliste!$G$8:$G$57,"Mittel")</f>
        <v>3</v>
      </c>
      <c r="D13" s="35" t="str">
        <f aca="false">IF(C13=0,"",REPT("|",C13))</f>
        <v>|||</v>
      </c>
      <c r="E13" s="29" t="s">
        <v>26</v>
      </c>
      <c r="F13" s="32" t="n">
        <f aca="false">COUNTIF(Passwortliste!$B$8:$B$57,"Soziale Medien")</f>
        <v>2</v>
      </c>
      <c r="G13" s="33" t="str">
        <f aca="false">IF(F13=0,"",REPT("|",F13))</f>
        <v>||</v>
      </c>
    </row>
    <row r="14" customFormat="false" ht="15" hidden="false" customHeight="false" outlineLevel="0" collapsed="false">
      <c r="B14" s="29" t="s">
        <v>106</v>
      </c>
      <c r="C14" s="36" t="n">
        <f aca="false">COUNTIF(Passwortliste!$G$8:$G$57,"Stark")</f>
        <v>5</v>
      </c>
      <c r="D14" s="37" t="str">
        <f aca="false">IF(C14=0,"",REPT("|",C14))</f>
        <v>|||||</v>
      </c>
      <c r="E14" s="29" t="s">
        <v>37</v>
      </c>
      <c r="F14" s="32" t="n">
        <f aca="false">COUNTIF(Passwortliste!$B$8:$B$57,"Banking/Finanzen")</f>
        <v>2</v>
      </c>
      <c r="G14" s="33" t="str">
        <f aca="false">IF(F14=0,"",REPT("|",F14))</f>
        <v>||</v>
      </c>
    </row>
    <row r="15" customFormat="false" ht="15" hidden="false" customHeight="false" outlineLevel="0" collapsed="false">
      <c r="B15" s="29" t="s">
        <v>107</v>
      </c>
      <c r="C15" s="38" t="n">
        <f aca="false">COUNTIF(Passwortliste!$G$8:$G$57,"Sehr stark")</f>
        <v>5</v>
      </c>
      <c r="D15" s="39" t="str">
        <f aca="false">IF(C15=0,"",REPT("|",C15))</f>
        <v>|||||</v>
      </c>
      <c r="E15" s="29" t="s">
        <v>47</v>
      </c>
      <c r="F15" s="32" t="n">
        <f aca="false">COUNTIF(Passwortliste!$B$8:$B$57,"Shopping")</f>
        <v>2</v>
      </c>
      <c r="G15" s="33" t="str">
        <f aca="false">IF(F15=0,"",REPT("|",F15))</f>
        <v>||</v>
      </c>
    </row>
    <row r="16" customFormat="false" ht="15" hidden="false" customHeight="false" outlineLevel="0" collapsed="false">
      <c r="E16" s="29" t="s">
        <v>56</v>
      </c>
      <c r="F16" s="32" t="n">
        <f aca="false">COUNTIF(Passwortliste!$B$8:$B$57,"Streaming")</f>
        <v>2</v>
      </c>
      <c r="G16" s="33" t="str">
        <f aca="false">IF(F16=0,"",REPT("|",F16))</f>
        <v>||</v>
      </c>
    </row>
    <row r="17" customFormat="false" ht="15" hidden="false" customHeight="false" outlineLevel="0" collapsed="false">
      <c r="E17" s="29" t="s">
        <v>67</v>
      </c>
      <c r="F17" s="32" t="n">
        <f aca="false">COUNTIF(Passwortliste!$B$8:$B$57,"Cloud/Speicher")</f>
        <v>1</v>
      </c>
      <c r="G17" s="33" t="str">
        <f aca="false">IF(F17=0,"",REPT("|",F17))</f>
        <v>|</v>
      </c>
    </row>
    <row r="18" customFormat="false" ht="15" hidden="false" customHeight="false" outlineLevel="0" collapsed="false">
      <c r="E18" s="29" t="s">
        <v>72</v>
      </c>
      <c r="F18" s="32" t="n">
        <f aca="false">COUNTIF(Passwortliste!$B$8:$B$57,"Arbeit")</f>
        <v>2</v>
      </c>
      <c r="G18" s="33" t="str">
        <f aca="false">IF(F18=0,"",REPT("|",F18))</f>
        <v>||</v>
      </c>
    </row>
    <row r="19" customFormat="false" ht="15" hidden="false" customHeight="false" outlineLevel="0" collapsed="false">
      <c r="E19" s="29" t="s">
        <v>83</v>
      </c>
      <c r="F19" s="32" t="n">
        <f aca="false">COUNTIF(Passwortliste!$B$8:$B$57,"Sonstiges")</f>
        <v>2</v>
      </c>
      <c r="G19" s="33" t="str">
        <f aca="false">IF(F19=0,"",REPT("|",F19))</f>
        <v>||</v>
      </c>
    </row>
    <row r="21" customFormat="false" ht="15" hidden="false" customHeight="false" outlineLevel="0" collapsed="false">
      <c r="B21" s="28" t="s">
        <v>108</v>
      </c>
      <c r="C21" s="28"/>
      <c r="D21" s="28"/>
      <c r="E21" s="28"/>
      <c r="F21" s="28"/>
      <c r="G21" s="28"/>
    </row>
    <row r="22" customFormat="false" ht="25.5" hidden="false" customHeight="true" outlineLevel="0" collapsed="false">
      <c r="B22" s="40" t="s">
        <v>109</v>
      </c>
      <c r="C22" s="40"/>
      <c r="D22" s="40"/>
      <c r="E22" s="40"/>
      <c r="F22" s="40"/>
      <c r="G22" s="40"/>
    </row>
    <row r="23" customFormat="false" ht="25.5" hidden="false" customHeight="true" outlineLevel="0" collapsed="false">
      <c r="B23" s="40" t="s">
        <v>110</v>
      </c>
      <c r="C23" s="40"/>
      <c r="D23" s="40"/>
      <c r="E23" s="40"/>
      <c r="F23" s="40"/>
      <c r="G23" s="40"/>
    </row>
    <row r="24" customFormat="false" ht="25.5" hidden="false" customHeight="true" outlineLevel="0" collapsed="false">
      <c r="B24" s="40" t="s">
        <v>111</v>
      </c>
      <c r="C24" s="40"/>
      <c r="D24" s="40"/>
      <c r="E24" s="40"/>
      <c r="F24" s="40"/>
      <c r="G24" s="40"/>
    </row>
    <row r="25" customFormat="false" ht="25.5" hidden="false" customHeight="true" outlineLevel="0" collapsed="false">
      <c r="B25" s="40" t="s">
        <v>112</v>
      </c>
      <c r="C25" s="40"/>
      <c r="D25" s="40"/>
      <c r="E25" s="40"/>
      <c r="F25" s="40"/>
      <c r="G25" s="40"/>
    </row>
    <row r="26" customFormat="false" ht="25.5" hidden="false" customHeight="true" outlineLevel="0" collapsed="false">
      <c r="B26" s="40" t="s">
        <v>113</v>
      </c>
      <c r="C26" s="40"/>
      <c r="D26" s="40"/>
      <c r="E26" s="40"/>
      <c r="F26" s="40"/>
      <c r="G26" s="40"/>
    </row>
  </sheetData>
  <mergeCells count="11">
    <mergeCell ref="A1:G1"/>
    <mergeCell ref="A2:G2"/>
    <mergeCell ref="A3:G3"/>
    <mergeCell ref="B11:D11"/>
    <mergeCell ref="E11:G11"/>
    <mergeCell ref="B21:G21"/>
    <mergeCell ref="B22:G22"/>
    <mergeCell ref="B23:G23"/>
    <mergeCell ref="B24:G24"/>
    <mergeCell ref="B25:G25"/>
    <mergeCell ref="B26:G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2026-09-30T06:28:34Z</dcterms:created>
  <dc:creator>openpyxl</dc:creator>
  <dc:description/>
  <dc:language>en-US</dc:language>
  <cp:lastModifiedBy/>
  <dcterms:modified xsi:type="dcterms:W3CDTF">2026-09-30T06:28:34Z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