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ningsplan" sheetId="1" state="visible" r:id="rId3"/>
  </sheets>
  <definedNames>
    <definedName function="false" hidden="false" localSheetId="0" name="_xlnm.Print_Area" vbProcedure="false">Trainingsplan!$A$1:$O$52</definedName>
    <definedName function="false" hidden="false" localSheetId="0" name="_xlnm.Print_Titles" vbProcedure="false">Trainingsplan!$26:$26</definedName>
    <definedName function="false" hidden="true" localSheetId="0" name="_xlnm._FilterDatabase" vbProcedure="false">Trainingsplan!$B$26:$N$52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<sst xmlns="http://schemas.openxmlformats.org/spreadsheetml/2006/main" count="150" uniqueCount="91">
  <si>
    <t xml:space="preserve">TRAININGSPLAN</t>
  </si>
  <si>
    <t xml:space="preserve">2027</t>
  </si>
  <si>
    <t xml:space="preserve">Einheiten planen · Sätze &amp; Gewichte erfassen · Volumen und Fortschritt automatisch auswerten</t>
  </si>
  <si>
    <t xml:space="preserve">NAME</t>
  </si>
  <si>
    <t xml:space="preserve">Max Mustermann</t>
  </si>
  <si>
    <t xml:space="preserve">ZIEL</t>
  </si>
  <si>
    <t xml:space="preserve">Kraft &amp; Ausdauer</t>
  </si>
  <si>
    <t xml:space="preserve">ZEITRAUM</t>
  </si>
  <si>
    <t xml:space="preserve">KW 2 · 2027</t>
  </si>
  <si>
    <t xml:space="preserve">LEVEL</t>
  </si>
  <si>
    <t xml:space="preserve">Fortgeschritten</t>
  </si>
  <si>
    <t xml:space="preserve">EINHEITEN/WOCHE</t>
  </si>
  <si>
    <t xml:space="preserve">4</t>
  </si>
  <si>
    <t xml:space="preserve">WOCHE</t>
  </si>
  <si>
    <t xml:space="preserve">Woche 1 von 4</t>
  </si>
  <si>
    <t xml:space="preserve">WOCHENFORTSCHRITT</t>
  </si>
  <si>
    <t xml:space="preserve">UMFANG DER WOCHE</t>
  </si>
  <si>
    <t xml:space="preserve">TRAININGSART</t>
  </si>
  <si>
    <t xml:space="preserve">Volumen (kg)</t>
  </si>
  <si>
    <t xml:space="preserve">Kraft</t>
  </si>
  <si>
    <t xml:space="preserve">Sätze gesamt</t>
  </si>
  <si>
    <t xml:space="preserve">Cardio</t>
  </si>
  <si>
    <t xml:space="preserve">Dauer (Min)</t>
  </si>
  <si>
    <t xml:space="preserve">Mobilität</t>
  </si>
  <si>
    <t xml:space="preserve">ohne ausgefallene Einheiten</t>
  </si>
  <si>
    <t xml:space="preserve">Einheiten nach Typ</t>
  </si>
  <si>
    <t xml:space="preserve">Wochenplan</t>
  </si>
  <si>
    <t xml:space="preserve">So funktioniert's</t>
  </si>
  <si>
    <t xml:space="preserve">Tag</t>
  </si>
  <si>
    <t xml:space="preserve">Fokus</t>
  </si>
  <si>
    <t xml:space="preserve">Typ</t>
  </si>
  <si>
    <t xml:space="preserve">Gepl.</t>
  </si>
  <si>
    <t xml:space="preserve">Erl.</t>
  </si>
  <si>
    <t xml:space="preserve">•  Kopfdaten und Wochenplan ausfüllen (gelbe Felder).
•  Einheiten unten eintragen: Tag, Übung, Muskelgruppe, Typ,
    Sätze, Wiederholungen, Gewicht, Dauer, RPE.
•  Volumen (Sätze × Wdh × Gewicht) wird automatisch berechnet.
•  Status per Dropdown wählen – Farben und alle Kennzahlen
    aktualisieren sich von selbst.
•  Erledigte Einheiten werden grün, ausgefallene rot markiert.
•  RPE = gefühlte Anstrengung (1 = leicht … 10 = maximal).</t>
  </si>
  <si>
    <t xml:space="preserve">Mo</t>
  </si>
  <si>
    <t xml:space="preserve">Oberkörper (Push)</t>
  </si>
  <si>
    <t xml:space="preserve">Di</t>
  </si>
  <si>
    <t xml:space="preserve">Unterkörper</t>
  </si>
  <si>
    <t xml:space="preserve">Mi</t>
  </si>
  <si>
    <t xml:space="preserve">Ruhetag / Mobilität</t>
  </si>
  <si>
    <t xml:space="preserve">Do</t>
  </si>
  <si>
    <t xml:space="preserve">Rücken (Pull)</t>
  </si>
  <si>
    <t xml:space="preserve">Fr</t>
  </si>
  <si>
    <t xml:space="preserve">Ganzkörper / Core</t>
  </si>
  <si>
    <t xml:space="preserve">Sa</t>
  </si>
  <si>
    <t xml:space="preserve">So</t>
  </si>
  <si>
    <t xml:space="preserve">Ruhetag</t>
  </si>
  <si>
    <t xml:space="preserve">—</t>
  </si>
  <si>
    <t xml:space="preserve">Trainingseinheiten der Woche</t>
  </si>
  <si>
    <t xml:space="preserve">Datum</t>
  </si>
  <si>
    <t xml:space="preserve">Übung</t>
  </si>
  <si>
    <t xml:space="preserve">Muskelgruppe</t>
  </si>
  <si>
    <t xml:space="preserve">Sätze</t>
  </si>
  <si>
    <t xml:space="preserve">Wdh</t>
  </si>
  <si>
    <t xml:space="preserve">Gewicht
(kg)</t>
  </si>
  <si>
    <t xml:space="preserve">Volumen
(kg)</t>
  </si>
  <si>
    <t xml:space="preserve">Dauer
(Min)</t>
  </si>
  <si>
    <t xml:space="preserve">RPE</t>
  </si>
  <si>
    <t xml:space="preserve">Status</t>
  </si>
  <si>
    <t xml:space="preserve">Notiz</t>
  </si>
  <si>
    <t xml:space="preserve">Bankdrücken</t>
  </si>
  <si>
    <t xml:space="preserve">Brust</t>
  </si>
  <si>
    <t xml:space="preserve">Erledigt</t>
  </si>
  <si>
    <t xml:space="preserve">Schulterdrücken (KH)</t>
  </si>
  <si>
    <t xml:space="preserve">Schultern</t>
  </si>
  <si>
    <t xml:space="preserve">Trizepsdrücken</t>
  </si>
  <si>
    <t xml:space="preserve">Arme</t>
  </si>
  <si>
    <t xml:space="preserve">Kniebeuge</t>
  </si>
  <si>
    <t xml:space="preserve">Beine</t>
  </si>
  <si>
    <t xml:space="preserve">Beinpresse</t>
  </si>
  <si>
    <t xml:space="preserve">Wadenheben</t>
  </si>
  <si>
    <t xml:space="preserve">Ausgefallen</t>
  </si>
  <si>
    <t xml:space="preserve">Zeitmangel</t>
  </si>
  <si>
    <t xml:space="preserve">Mobility &amp; Dehnen</t>
  </si>
  <si>
    <t xml:space="preserve">Ganzkörper</t>
  </si>
  <si>
    <t xml:space="preserve">Aktive Erholung</t>
  </si>
  <si>
    <t xml:space="preserve">Klimmzüge</t>
  </si>
  <si>
    <t xml:space="preserve">Rücken</t>
  </si>
  <si>
    <t xml:space="preserve">Geplant</t>
  </si>
  <si>
    <t xml:space="preserve">Körpergewicht</t>
  </si>
  <si>
    <t xml:space="preserve">Langhantelrudern</t>
  </si>
  <si>
    <t xml:space="preserve">Bizeps-Curls</t>
  </si>
  <si>
    <t xml:space="preserve">Kreuzheben</t>
  </si>
  <si>
    <t xml:space="preserve">Plank</t>
  </si>
  <si>
    <t xml:space="preserve">Core</t>
  </si>
  <si>
    <t xml:space="preserve">3× 60 Sek</t>
  </si>
  <si>
    <t xml:space="preserve">Crunches</t>
  </si>
  <si>
    <t xml:space="preserve">Laufen 5 km</t>
  </si>
  <si>
    <t xml:space="preserve">Grundlagenausdauer</t>
  </si>
  <si>
    <t xml:space="preserve">Intervalltraining</t>
  </si>
  <si>
    <t xml:space="preserve">6× 400 m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</si>
</sst>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General"/>
    <numFmt numFmtId="166" formatCode="0%"/>
    <numFmt numFmtId="167" formatCode="#,##0"/>
    <numFmt numFmtId="168" formatCode="0"/>
    <numFmt numFmtId="169" formatCode="dd\.mm\.yyyy"/>
    <numFmt numFmtId="170" formatCode="0.#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FFFFFF"/>
      <name val="Calibri"/>
      <family val="0"/>
      <charset val="1"/>
    </font>
    <font>
      <b val="true"/>
      <sz val="20"/>
      <color rgb="FF1E9E5A"/>
      <name val="Calibri"/>
      <family val="0"/>
      <charset val="1"/>
    </font>
    <font>
      <sz val="11"/>
      <color rgb="FF1B2A4A"/>
      <name val="Calibri"/>
      <family val="0"/>
      <charset val="1"/>
    </font>
    <font>
      <b val="true"/>
      <sz val="9"/>
      <color rgb="FF6C7686"/>
      <name val="Calibri"/>
      <family val="0"/>
      <charset val="1"/>
    </font>
    <font>
      <sz val="10.5"/>
      <color rgb="FF202634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10"/>
      <color rgb="FF202634"/>
      <name val="Calibri"/>
      <family val="0"/>
      <charset val="1"/>
    </font>
    <font>
      <b val="true"/>
      <sz val="30"/>
      <color rgb="FF16794A"/>
      <name val="Calibri"/>
      <family val="0"/>
      <charset val="1"/>
    </font>
    <font>
      <b val="true"/>
      <sz val="12"/>
      <color rgb="FF1B2A4A"/>
      <name val="Calibri"/>
      <family val="0"/>
      <charset val="1"/>
    </font>
    <font>
      <b val="true"/>
      <sz val="12"/>
      <color rgb="FF2E4372"/>
      <name val="Calibri"/>
      <family val="0"/>
      <charset val="1"/>
    </font>
    <font>
      <b val="true"/>
      <sz val="12"/>
      <color rgb="FF9A6A12"/>
      <name val="Calibri"/>
      <family val="0"/>
      <charset val="1"/>
    </font>
    <font>
      <sz val="11"/>
      <color rgb="FF1E9E5A"/>
      <name val="Calibri"/>
      <family val="0"/>
      <charset val="1"/>
    </font>
    <font>
      <b val="true"/>
      <sz val="12"/>
      <color rgb="FF1E7E88"/>
      <name val="Calibri"/>
      <family val="0"/>
      <charset val="1"/>
    </font>
    <font>
      <sz val="9"/>
      <color rgb="FF6C7686"/>
      <name val="Calibri"/>
      <family val="0"/>
      <charset val="1"/>
    </font>
    <font>
      <i val="true"/>
      <sz val="8.5"/>
      <color rgb="FF6C7686"/>
      <name val="Calibri"/>
      <family val="0"/>
      <charset val="1"/>
    </font>
    <font>
      <sz val="9"/>
      <color rgb="FF202634"/>
      <name val="Calibri"/>
      <family val="0"/>
      <charset val="1"/>
    </font>
    <font>
      <b val="true"/>
      <sz val="10"/>
      <color rgb="FF1B2A4A"/>
      <name val="Calibri"/>
      <family val="0"/>
      <charset val="1"/>
    </font>
    <font>
      <b val="true"/>
      <sz val="10"/>
      <color rgb="FF1E7A46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"/>
      <color rgb="FF6C7686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B2A4A"/>
        <bgColor rgb="FF202634"/>
      </patternFill>
    </fill>
    <fill>
      <patternFill patternType="solid">
        <fgColor rgb="FFE9EDF5"/>
        <bgColor rgb="FFE7ECF4"/>
      </patternFill>
    </fill>
    <fill>
      <patternFill patternType="solid">
        <fgColor rgb="FFFFF7D6"/>
        <bgColor rgb="FFFCEBCE"/>
      </patternFill>
    </fill>
    <fill>
      <patternFill patternType="solid">
        <fgColor rgb="FF30456E"/>
        <bgColor rgb="FF2E4372"/>
      </patternFill>
    </fill>
    <fill>
      <patternFill patternType="solid">
        <fgColor rgb="FFFFFFFF"/>
        <bgColor rgb="FFF5F7FA"/>
      </patternFill>
    </fill>
    <fill>
      <patternFill patternType="solid">
        <fgColor rgb="FFF5F7FA"/>
        <bgColor rgb="FFFFFFFF"/>
      </patternFill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8DEE9"/>
      </bottom>
      <diagonal/>
    </border>
    <border diagonalUp="false" diagonalDown="false">
      <left style="medium">
        <color rgb="FF30456E"/>
      </left>
      <right style="medium">
        <color rgb="FF30456E"/>
      </right>
      <top style="medium">
        <color rgb="FF30456E"/>
      </top>
      <bottom/>
      <diagonal/>
    </border>
    <border diagonalUp="false" diagonalDown="false">
      <left style="medium">
        <color rgb="FF30456E"/>
      </left>
      <right style="medium">
        <color rgb="FF30456E"/>
      </right>
      <top/>
      <bottom/>
      <diagonal/>
    </border>
    <border diagonalUp="false" diagonalDown="false">
      <left style="medium">
        <color rgb="FF30456E"/>
      </left>
      <right/>
      <top/>
      <bottom/>
      <diagonal/>
    </border>
    <border diagonalUp="false" diagonalDown="false">
      <left/>
      <right style="medium">
        <color rgb="FF30456E"/>
      </right>
      <top/>
      <bottom/>
      <diagonal/>
    </border>
    <border diagonalUp="false" diagonalDown="false">
      <left style="medium">
        <color rgb="FF30456E"/>
      </left>
      <right style="medium">
        <color rgb="FF30456E"/>
      </right>
      <top/>
      <bottom style="medium">
        <color rgb="FF30456E"/>
      </bottom>
      <diagonal/>
    </border>
    <border diagonalUp="false" diagonalDown="false">
      <left/>
      <right/>
      <top/>
      <bottom style="medium">
        <color rgb="FF1E9E5A"/>
      </bottom>
      <diagonal/>
    </border>
    <border diagonalUp="false" diagonalDown="false">
      <left style="thin">
        <color rgb="FFD8DEE9"/>
      </left>
      <right/>
      <top style="thin">
        <color rgb="FFD8DEE9"/>
      </top>
      <bottom/>
      <diagonal/>
    </border>
    <border diagonalUp="false" diagonalDown="false">
      <left/>
      <right/>
      <top/>
      <bottom style="medium">
        <color rgb="FF1B2A4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2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3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5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3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7">
    <dxf>
      <fill>
        <patternFill patternType="solid">
          <fgColor rgb="FF30456E"/>
          <bgColor rgb="FF000000"/>
        </patternFill>
      </fill>
    </dxf>
    <dxf>
      <fill>
        <patternFill patternType="solid">
          <fgColor rgb="FFD8F0E2"/>
          <bgColor rgb="FF000000"/>
        </patternFill>
      </fill>
    </dxf>
    <dxf>
      <fill>
        <patternFill patternType="solid">
          <fgColor rgb="FFF5F7FA"/>
          <bgColor rgb="FF000000"/>
        </patternFill>
      </fill>
    </dxf>
    <dxf>
      <fill>
        <patternFill patternType="solid">
          <fgColor rgb="FFF7DBD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B2A4A"/>
          <bgColor rgb="FF000000"/>
        </patternFill>
      </fill>
    </dxf>
    <dxf>
      <fill>
        <patternFill patternType="solid">
          <fgColor rgb="FFB23A2E"/>
          <bgColor rgb="FF000000"/>
        </patternFill>
      </fill>
    </dxf>
    <dxf>
      <fill>
        <patternFill patternType="solid">
          <fgColor rgb="FF202634"/>
          <bgColor rgb="FF000000"/>
        </patternFill>
      </fill>
    </dxf>
    <dxf>
      <fill>
        <patternFill patternType="solid">
          <fgColor rgb="FFDEE5F1"/>
          <bgColor rgb="FF000000"/>
        </patternFill>
      </fill>
    </dxf>
    <dxf>
      <fill>
        <patternFill patternType="solid">
          <fgColor rgb="FFFCEBCE"/>
          <bgColor rgb="FF000000"/>
        </patternFill>
      </fill>
    </dxf>
    <dxf>
      <fill>
        <patternFill patternType="solid">
          <fgColor rgb="FF2E4372"/>
          <bgColor rgb="FF000000"/>
        </patternFill>
      </fill>
    </dxf>
    <dxf>
      <fill>
        <patternFill patternType="solid">
          <fgColor rgb="FF9A6A12"/>
          <bgColor rgb="FF000000"/>
        </patternFill>
      </fill>
    </dxf>
    <dxf>
      <fill>
        <patternFill patternType="solid">
          <fgColor rgb="FF6C7686"/>
          <bgColor rgb="FF000000"/>
        </patternFill>
      </fill>
    </dxf>
    <dxf>
      <fill>
        <patternFill patternType="solid">
          <fgColor rgb="FF1E7A46"/>
          <bgColor rgb="FF000000"/>
        </patternFill>
      </fill>
    </dxf>
    <dxf>
      <fill>
        <patternFill patternType="solid">
          <fgColor rgb="FFE7ECF4"/>
          <bgColor rgb="FF000000"/>
        </patternFill>
      </fill>
    </dxf>
    <dxf>
      <fill>
        <patternFill patternType="solid">
          <fgColor rgb="FF42506E"/>
          <bgColor rgb="FF000000"/>
        </patternFill>
      </fill>
    </dxf>
    <dxf>
      <fill>
        <patternFill>
          <bgColor rgb="FFD8F0E2"/>
        </patternFill>
      </fill>
    </dxf>
    <dxf>
      <font>
        <name val="Calibri"/>
        <charset val="1"/>
        <family val="0"/>
        <strike val="1"/>
        <color rgb="FFB23A2E"/>
        <sz val="10"/>
      </font>
      <fill>
        <patternFill>
          <bgColor rgb="FFF7DBD6"/>
        </patternFill>
      </fill>
    </dxf>
    <dxf>
      <font>
        <name val="Calibri"/>
        <charset val="1"/>
        <family val="0"/>
        <b val="1"/>
        <color rgb="FF1E7A46"/>
        <sz val="10"/>
      </font>
      <fill>
        <patternFill>
          <bgColor rgb="FFD8F0E2"/>
        </patternFill>
      </fill>
    </dxf>
    <dxf>
      <font>
        <name val="Calibri"/>
        <charset val="1"/>
        <family val="0"/>
        <b val="1"/>
        <color rgb="FF42506E"/>
        <sz val="10"/>
      </font>
      <fill>
        <patternFill>
          <bgColor rgb="FFE7ECF4"/>
        </patternFill>
      </fill>
    </dxf>
    <dxf>
      <font>
        <name val="Calibri"/>
        <charset val="1"/>
        <family val="0"/>
        <b val="1"/>
        <color rgb="FFB23A2E"/>
        <sz val="10"/>
      </font>
      <fill>
        <patternFill>
          <bgColor rgb="FFF7DBD6"/>
        </patternFill>
      </fill>
    </dxf>
    <dxf>
      <font>
        <name val="Calibri"/>
        <charset val="1"/>
        <family val="0"/>
        <b val="1"/>
        <color rgb="FF2E4372"/>
        <sz val="10"/>
      </font>
      <fill>
        <patternFill>
          <bgColor rgb="FFDEE5F1"/>
        </patternFill>
      </fill>
    </dxf>
    <dxf>
      <font>
        <name val="Calibri"/>
        <charset val="1"/>
        <family val="0"/>
        <b val="1"/>
        <color rgb="FF9A6A12"/>
        <sz val="10"/>
      </font>
      <fill>
        <patternFill>
          <bgColor rgb="FFFCEBCE"/>
        </patternFill>
      </fill>
    </dxf>
    <dxf>
      <font>
        <name val="Calibri"/>
        <charset val="1"/>
        <family val="0"/>
        <b val="1"/>
        <color rgb="FF1E7E88"/>
        <sz val="10"/>
      </font>
      <fill>
        <patternFill>
          <bgColor rgb="FFD7EEF0"/>
        </patternFill>
      </fill>
    </dxf>
    <dxf>
      <font>
        <name val="Calibri"/>
        <charset val="1"/>
        <family val="0"/>
        <b val="1"/>
        <color rgb="FFB23A2E"/>
        <sz val="10"/>
      </font>
    </dxf>
    <dxf>
      <font>
        <name val="Calibri"/>
        <charset val="1"/>
        <family val="0"/>
        <b val="1"/>
        <color rgb="FF9A6A12"/>
        <sz val="10"/>
      </font>
    </dxf>
    <dxf>
      <font>
        <name val="Calibri"/>
        <charset val="1"/>
        <family val="0"/>
        <color rgb="FF1E7A46"/>
        <sz val="1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7A46"/>
      <rgbColor rgb="FF000080"/>
      <rgbColor rgb="FF9A6A12"/>
      <rgbColor rgb="FF800080"/>
      <rgbColor rgb="FF1E7E88"/>
      <rgbColor rgb="FFDEE5F1"/>
      <rgbColor rgb="FF6C7686"/>
      <rgbColor rgb="FF9999FF"/>
      <rgbColor rgb="FF993366"/>
      <rgbColor rgb="FFFFF7D6"/>
      <rgbColor rgb="FFD7EEF0"/>
      <rgbColor rgb="FF660066"/>
      <rgbColor rgb="FFFF8080"/>
      <rgbColor rgb="FF0066CC"/>
      <rgbColor rgb="FFD8DEE9"/>
      <rgbColor rgb="FF000080"/>
      <rgbColor rgb="FFFF00FF"/>
      <rgbColor rgb="FFFFFF00"/>
      <rgbColor rgb="FF00FFFF"/>
      <rgbColor rgb="FF800080"/>
      <rgbColor rgb="FF800000"/>
      <rgbColor rgb="FF16794A"/>
      <rgbColor rgb="FF0000FF"/>
      <rgbColor rgb="FF00CCFF"/>
      <rgbColor rgb="FFE7ECF4"/>
      <rgbColor rgb="FFD8F0E2"/>
      <rgbColor rgb="FFFCEBCE"/>
      <rgbColor rgb="FFE9EDF5"/>
      <rgbColor rgb="FFF5F7FA"/>
      <rgbColor rgb="FFCC99FF"/>
      <rgbColor rgb="FFF7DBD6"/>
      <rgbColor rgb="FF3366FF"/>
      <rgbColor rgb="FF33CCCC"/>
      <rgbColor rgb="FF99CC00"/>
      <rgbColor rgb="FFFFCC00"/>
      <rgbColor rgb="FFFF9900"/>
      <rgbColor rgb="FFFF6600"/>
      <rgbColor rgb="FF42506E"/>
      <rgbColor rgb="FF969696"/>
      <rgbColor rgb="FF1B2A4A"/>
      <rgbColor rgb="FF1E9E5A"/>
      <rgbColor rgb="FF003300"/>
      <rgbColor rgb="FF30456E"/>
      <rgbColor rgb="FFB23A2E"/>
      <rgbColor rgb="FF993366"/>
      <rgbColor rgb="FF2E4372"/>
      <rgbColor rgb="FF20263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P52"/>
  <sheetViews>
    <sheetView showFormulas="false" showGridLines="false" showRowColHeaders="true" showZeros="true" rightToLeft="false" tabSelected="true" showOutlineSymbols="true" defaultGridColor="true" view="normal" topLeftCell="A27" colorId="64" zoomScale="100" zoomScaleNormal="100" zoomScalePageLayoutView="100" workbookViewId="0">
      <pane xSplit="1" ySplit="0" topLeftCell="B27" activePane="topRight" state="frozen"/>
      <selection pane="topLeft" activeCell="A27" activeCellId="0" sqref="A27"/>
      <selection pane="top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6"/>
    <col collapsed="false" customWidth="true" hidden="false" outlineLevel="0" max="3" min="3" style="0" width="10.51"/>
    <col collapsed="false" customWidth="true" hidden="false" outlineLevel="0" max="4" min="4" style="0" width="25"/>
    <col collapsed="false" customWidth="true" hidden="false" outlineLevel="0" max="5" min="5" style="0" width="13.5"/>
    <col collapsed="false" customWidth="true" hidden="false" outlineLevel="0" max="6" min="6" style="0" width="12"/>
    <col collapsed="false" customWidth="true" hidden="false" outlineLevel="0" max="8" min="7" style="0" width="7"/>
    <col collapsed="false" customWidth="true" hidden="false" outlineLevel="0" max="9" min="9" style="0" width="9"/>
    <col collapsed="false" customWidth="true" hidden="false" outlineLevel="0" max="10" min="10" style="0" width="11"/>
    <col collapsed="false" customWidth="true" hidden="false" outlineLevel="0" max="11" min="11" style="0" width="9"/>
    <col collapsed="false" customWidth="true" hidden="false" outlineLevel="0" max="12" min="12" style="0" width="6"/>
    <col collapsed="false" customWidth="true" hidden="false" outlineLevel="0" max="13" min="13" style="0" width="13"/>
    <col collapsed="false" customWidth="true" hidden="false" outlineLevel="0" max="14" min="14" style="0" width="22"/>
    <col collapsed="false" customWidth="true" hidden="false" outlineLevel="0" max="15" min="15" style="0" width="2.5"/>
    <col collapsed="false" customWidth="true" hidden="true" outlineLevel="0" max="16" min="16" style="0" width="12"/>
  </cols>
  <sheetData>
    <row r="2" customFormat="false" ht="21.75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2" t="s">
        <v>1</v>
      </c>
      <c r="N2" s="2"/>
    </row>
    <row r="3" customFormat="false" ht="21.75" hidden="false" customHeight="true" outlineLevel="0" collapsed="false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/>
      <c r="N3" s="2"/>
    </row>
    <row r="4" customFormat="false" ht="19.5" hidden="false" customHeight="true" outlineLevel="0" collapsed="false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6" customFormat="false" ht="19.5" hidden="false" customHeight="true" outlineLevel="0" collapsed="false">
      <c r="B6" s="4" t="s">
        <v>3</v>
      </c>
      <c r="C6" s="4"/>
      <c r="D6" s="5" t="s">
        <v>4</v>
      </c>
      <c r="E6" s="4" t="s">
        <v>5</v>
      </c>
      <c r="F6" s="4"/>
      <c r="G6" s="5" t="s">
        <v>6</v>
      </c>
      <c r="H6" s="5"/>
      <c r="I6" s="5"/>
      <c r="K6" s="6" t="s">
        <v>7</v>
      </c>
      <c r="L6" s="5" t="s">
        <v>8</v>
      </c>
      <c r="M6" s="5"/>
      <c r="N6" s="5"/>
    </row>
    <row r="7" customFormat="false" ht="19.5" hidden="false" customHeight="true" outlineLevel="0" collapsed="false">
      <c r="B7" s="4" t="s">
        <v>9</v>
      </c>
      <c r="C7" s="4"/>
      <c r="D7" s="5" t="s">
        <v>10</v>
      </c>
      <c r="E7" s="4" t="s">
        <v>11</v>
      </c>
      <c r="F7" s="4"/>
      <c r="G7" s="5" t="s">
        <v>12</v>
      </c>
      <c r="H7" s="5"/>
      <c r="I7" s="5"/>
      <c r="K7" s="6" t="s">
        <v>13</v>
      </c>
      <c r="L7" s="5" t="s">
        <v>14</v>
      </c>
      <c r="M7" s="5"/>
      <c r="N7" s="5"/>
    </row>
    <row r="9" customFormat="false" ht="18.75" hidden="false" customHeight="true" outlineLevel="0" collapsed="false">
      <c r="B9" s="7" t="s">
        <v>15</v>
      </c>
      <c r="C9" s="7"/>
      <c r="D9" s="7"/>
      <c r="E9" s="7"/>
      <c r="F9" s="7"/>
      <c r="G9" s="7" t="s">
        <v>16</v>
      </c>
      <c r="H9" s="7"/>
      <c r="I9" s="7"/>
      <c r="J9" s="7"/>
      <c r="K9" s="7" t="s">
        <v>17</v>
      </c>
      <c r="L9" s="7"/>
      <c r="M9" s="7"/>
      <c r="N9" s="7"/>
      <c r="P9" s="8" t="n">
        <f aca="false">COUNTA(D27:D52)</f>
        <v>15</v>
      </c>
    </row>
    <row r="10" customFormat="false" ht="21.75" hidden="false" customHeight="true" outlineLevel="0" collapsed="false">
      <c r="B10" s="9" t="n">
        <f aca="false">P13</f>
        <v>0.4</v>
      </c>
      <c r="C10" s="9"/>
      <c r="D10" s="9"/>
      <c r="E10" s="9"/>
      <c r="F10" s="9"/>
      <c r="G10" s="10" t="s">
        <v>18</v>
      </c>
      <c r="H10" s="10"/>
      <c r="I10" s="10"/>
      <c r="J10" s="11" t="n">
        <f aca="false">P14</f>
        <v>13590</v>
      </c>
      <c r="K10" s="10" t="s">
        <v>19</v>
      </c>
      <c r="L10" s="10"/>
      <c r="M10" s="10"/>
      <c r="N10" s="12" t="n">
        <f aca="false">P17</f>
        <v>12</v>
      </c>
      <c r="P10" s="8" t="n">
        <f aca="false">COUNTIF(M27:M52,"Erledigt")</f>
        <v>6</v>
      </c>
    </row>
    <row r="11" customFormat="false" ht="21.75" hidden="false" customHeight="true" outlineLevel="0" collapsed="false">
      <c r="B11" s="9"/>
      <c r="C11" s="9"/>
      <c r="D11" s="9"/>
      <c r="E11" s="9"/>
      <c r="F11" s="9"/>
      <c r="G11" s="10" t="s">
        <v>20</v>
      </c>
      <c r="H11" s="10"/>
      <c r="I11" s="10"/>
      <c r="J11" s="13" t="n">
        <f aca="false">P15</f>
        <v>43</v>
      </c>
      <c r="K11" s="10" t="s">
        <v>21</v>
      </c>
      <c r="L11" s="10"/>
      <c r="M11" s="10"/>
      <c r="N11" s="14" t="n">
        <f aca="false">P18</f>
        <v>2</v>
      </c>
      <c r="P11" s="8" t="n">
        <f aca="false">COUNTIF(M27:M52,"Geplant")</f>
        <v>8</v>
      </c>
    </row>
    <row r="12" customFormat="false" ht="18.75" hidden="false" customHeight="true" outlineLevel="0" collapsed="false">
      <c r="B12" s="15" t="str">
        <f aca="false">REPT("█",ROUND(P13*22,0))&amp;REPT("░",22-ROUND(P13*22,0))</f>
        <v>█████████░░░░░░░░░░░░░</v>
      </c>
      <c r="C12" s="15"/>
      <c r="D12" s="15"/>
      <c r="E12" s="15"/>
      <c r="F12" s="15"/>
      <c r="G12" s="10" t="s">
        <v>22</v>
      </c>
      <c r="H12" s="10"/>
      <c r="I12" s="10"/>
      <c r="J12" s="13" t="n">
        <f aca="false">P16</f>
        <v>210</v>
      </c>
      <c r="K12" s="10" t="s">
        <v>23</v>
      </c>
      <c r="L12" s="10"/>
      <c r="M12" s="10"/>
      <c r="N12" s="16" t="n">
        <f aca="false">P19</f>
        <v>1</v>
      </c>
      <c r="P12" s="8" t="n">
        <f aca="false">COUNTIF(M27:M52,"Ausgefallen")</f>
        <v>1</v>
      </c>
    </row>
    <row r="13" customFormat="false" ht="18.75" hidden="false" customHeight="true" outlineLevel="0" collapsed="false">
      <c r="B13" s="17" t="str">
        <f aca="false">P10&amp;" von "&amp;P9&amp;" Übungen erledigt"</f>
        <v>6 von 15 Übungen erledigt</v>
      </c>
      <c r="C13" s="17"/>
      <c r="D13" s="17"/>
      <c r="E13" s="17"/>
      <c r="F13" s="17"/>
      <c r="G13" s="18" t="s">
        <v>24</v>
      </c>
      <c r="H13" s="18"/>
      <c r="I13" s="18"/>
      <c r="J13" s="18"/>
      <c r="K13" s="18" t="s">
        <v>25</v>
      </c>
      <c r="L13" s="18"/>
      <c r="M13" s="18"/>
      <c r="N13" s="18"/>
      <c r="P13" s="8" t="n">
        <f aca="false">IFERROR(P10/P9,0)</f>
        <v>0.4</v>
      </c>
    </row>
    <row r="14" customFormat="false" ht="15" hidden="false" customHeight="false" outlineLevel="0" collapsed="false">
      <c r="P14" s="8" t="n">
        <f aca="false">SUMIFS(J27:J52,M27:M52,"&lt;&gt;Ausgefallen")</f>
        <v>13590</v>
      </c>
    </row>
    <row r="15" customFormat="false" ht="19.5" hidden="false" customHeight="true" outlineLevel="0" collapsed="false">
      <c r="B15" s="19" t="s">
        <v>26</v>
      </c>
      <c r="C15" s="19"/>
      <c r="D15" s="19"/>
      <c r="E15" s="19"/>
      <c r="F15" s="19"/>
      <c r="G15" s="19"/>
      <c r="H15" s="19"/>
      <c r="J15" s="19" t="s">
        <v>27</v>
      </c>
      <c r="K15" s="19"/>
      <c r="L15" s="19"/>
      <c r="M15" s="19"/>
      <c r="N15" s="19"/>
      <c r="P15" s="8" t="n">
        <f aca="false">SUMIFS(G27:G52,M27:M52,"&lt;&gt;Ausgefallen")</f>
        <v>43</v>
      </c>
    </row>
    <row r="16" customFormat="false" ht="15" hidden="false" customHeight="true" outlineLevel="0" collapsed="false">
      <c r="B16" s="20" t="s">
        <v>28</v>
      </c>
      <c r="C16" s="21" t="s">
        <v>29</v>
      </c>
      <c r="D16" s="21"/>
      <c r="E16" s="21"/>
      <c r="F16" s="20" t="s">
        <v>30</v>
      </c>
      <c r="G16" s="20" t="s">
        <v>31</v>
      </c>
      <c r="H16" s="20" t="s">
        <v>32</v>
      </c>
      <c r="J16" s="22" t="s">
        <v>33</v>
      </c>
      <c r="K16" s="22"/>
      <c r="L16" s="22"/>
      <c r="M16" s="22"/>
      <c r="N16" s="22"/>
      <c r="P16" s="8" t="n">
        <f aca="false">SUMIFS(K27:K52,M27:M52,"&lt;&gt;Ausgefallen")</f>
        <v>210</v>
      </c>
    </row>
    <row r="17" customFormat="false" ht="18" hidden="false" customHeight="true" outlineLevel="0" collapsed="false">
      <c r="B17" s="23" t="s">
        <v>34</v>
      </c>
      <c r="C17" s="24" t="s">
        <v>35</v>
      </c>
      <c r="D17" s="24"/>
      <c r="E17" s="24"/>
      <c r="F17" s="25" t="s">
        <v>19</v>
      </c>
      <c r="G17" s="26" t="n">
        <f aca="false">COUNTIF($B$27:$B$52,"Mo")</f>
        <v>3</v>
      </c>
      <c r="H17" s="27" t="n">
        <f aca="false">COUNTIFS($B$27:$B$52,"Mo",$M$27:$M$52,"Erledigt")</f>
        <v>3</v>
      </c>
      <c r="J17" s="22"/>
      <c r="K17" s="22"/>
      <c r="L17" s="22"/>
      <c r="M17" s="22"/>
      <c r="N17" s="22"/>
      <c r="P17" s="8" t="n">
        <f aca="false">COUNTIF(F27:F52,"Kraft")</f>
        <v>12</v>
      </c>
    </row>
    <row r="18" customFormat="false" ht="18" hidden="false" customHeight="true" outlineLevel="0" collapsed="false">
      <c r="B18" s="28" t="s">
        <v>36</v>
      </c>
      <c r="C18" s="24" t="s">
        <v>37</v>
      </c>
      <c r="D18" s="24"/>
      <c r="E18" s="24"/>
      <c r="F18" s="29" t="s">
        <v>19</v>
      </c>
      <c r="G18" s="30" t="n">
        <f aca="false">COUNTIF($B$27:$B$52,"Di")</f>
        <v>3</v>
      </c>
      <c r="H18" s="31" t="n">
        <f aca="false">COUNTIFS($B$27:$B$52,"Di",$M$27:$M$52,"Erledigt")</f>
        <v>2</v>
      </c>
      <c r="J18" s="22"/>
      <c r="K18" s="22"/>
      <c r="L18" s="22"/>
      <c r="M18" s="22"/>
      <c r="N18" s="22"/>
      <c r="P18" s="8" t="n">
        <f aca="false">COUNTIF(F27:F52,"Cardio")</f>
        <v>2</v>
      </c>
    </row>
    <row r="19" customFormat="false" ht="18" hidden="false" customHeight="true" outlineLevel="0" collapsed="false">
      <c r="B19" s="23" t="s">
        <v>38</v>
      </c>
      <c r="C19" s="24" t="s">
        <v>39</v>
      </c>
      <c r="D19" s="24"/>
      <c r="E19" s="24"/>
      <c r="F19" s="25" t="s">
        <v>23</v>
      </c>
      <c r="G19" s="26" t="n">
        <f aca="false">COUNTIF($B$27:$B$52,"Mi")</f>
        <v>1</v>
      </c>
      <c r="H19" s="27" t="n">
        <f aca="false">COUNTIFS($B$27:$B$52,"Mi",$M$27:$M$52,"Erledigt")</f>
        <v>1</v>
      </c>
      <c r="J19" s="22"/>
      <c r="K19" s="22"/>
      <c r="L19" s="22"/>
      <c r="M19" s="22"/>
      <c r="N19" s="22"/>
      <c r="P19" s="8" t="n">
        <f aca="false">COUNTIF(F27:F52,"Mobilität")</f>
        <v>1</v>
      </c>
    </row>
    <row r="20" customFormat="false" ht="18" hidden="false" customHeight="true" outlineLevel="0" collapsed="false">
      <c r="B20" s="28" t="s">
        <v>40</v>
      </c>
      <c r="C20" s="24" t="s">
        <v>41</v>
      </c>
      <c r="D20" s="24"/>
      <c r="E20" s="24"/>
      <c r="F20" s="29" t="s">
        <v>19</v>
      </c>
      <c r="G20" s="30" t="n">
        <f aca="false">COUNTIF($B$27:$B$52,"Do")</f>
        <v>3</v>
      </c>
      <c r="H20" s="31" t="n">
        <f aca="false">COUNTIFS($B$27:$B$52,"Do",$M$27:$M$52,"Erledigt")</f>
        <v>0</v>
      </c>
      <c r="J20" s="22"/>
      <c r="K20" s="22"/>
      <c r="L20" s="22"/>
      <c r="M20" s="22"/>
      <c r="N20" s="22"/>
    </row>
    <row r="21" customFormat="false" ht="18" hidden="false" customHeight="true" outlineLevel="0" collapsed="false">
      <c r="B21" s="23" t="s">
        <v>42</v>
      </c>
      <c r="C21" s="24" t="s">
        <v>43</v>
      </c>
      <c r="D21" s="24"/>
      <c r="E21" s="24"/>
      <c r="F21" s="25" t="s">
        <v>19</v>
      </c>
      <c r="G21" s="26" t="n">
        <f aca="false">COUNTIF($B$27:$B$52,"Fr")</f>
        <v>3</v>
      </c>
      <c r="H21" s="27" t="n">
        <f aca="false">COUNTIFS($B$27:$B$52,"Fr",$M$27:$M$52,"Erledigt")</f>
        <v>0</v>
      </c>
      <c r="J21" s="22"/>
      <c r="K21" s="22"/>
      <c r="L21" s="22"/>
      <c r="M21" s="22"/>
      <c r="N21" s="22"/>
    </row>
    <row r="22" customFormat="false" ht="18" hidden="false" customHeight="true" outlineLevel="0" collapsed="false">
      <c r="B22" s="28" t="s">
        <v>44</v>
      </c>
      <c r="C22" s="24" t="s">
        <v>21</v>
      </c>
      <c r="D22" s="24"/>
      <c r="E22" s="24"/>
      <c r="F22" s="29" t="s">
        <v>21</v>
      </c>
      <c r="G22" s="30" t="n">
        <f aca="false">COUNTIF($B$27:$B$52,"Sa")</f>
        <v>2</v>
      </c>
      <c r="H22" s="31" t="n">
        <f aca="false">COUNTIFS($B$27:$B$52,"Sa",$M$27:$M$52,"Erledigt")</f>
        <v>0</v>
      </c>
      <c r="J22" s="22"/>
      <c r="K22" s="22"/>
      <c r="L22" s="22"/>
      <c r="M22" s="22"/>
      <c r="N22" s="22"/>
    </row>
    <row r="23" customFormat="false" ht="18" hidden="false" customHeight="true" outlineLevel="0" collapsed="false">
      <c r="B23" s="23" t="s">
        <v>45</v>
      </c>
      <c r="C23" s="24" t="s">
        <v>46</v>
      </c>
      <c r="D23" s="24"/>
      <c r="E23" s="24"/>
      <c r="F23" s="25" t="s">
        <v>47</v>
      </c>
      <c r="G23" s="26" t="n">
        <f aca="false">COUNTIF($B$27:$B$52,"So")</f>
        <v>0</v>
      </c>
      <c r="H23" s="27" t="n">
        <f aca="false">COUNTIFS($B$27:$B$52,"So",$M$27:$M$52,"Erledigt")</f>
        <v>0</v>
      </c>
      <c r="J23" s="22"/>
      <c r="K23" s="22"/>
      <c r="L23" s="22"/>
      <c r="M23" s="22"/>
      <c r="N23" s="22"/>
    </row>
    <row r="25" customFormat="false" ht="19.5" hidden="false" customHeight="true" outlineLevel="0" collapsed="false">
      <c r="B25" s="19" t="s">
        <v>48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customFormat="false" ht="30" hidden="false" customHeight="true" outlineLevel="0" collapsed="false">
      <c r="B26" s="32" t="s">
        <v>28</v>
      </c>
      <c r="C26" s="32" t="s">
        <v>49</v>
      </c>
      <c r="D26" s="32" t="s">
        <v>50</v>
      </c>
      <c r="E26" s="32" t="s">
        <v>51</v>
      </c>
      <c r="F26" s="32" t="s">
        <v>30</v>
      </c>
      <c r="G26" s="32" t="s">
        <v>52</v>
      </c>
      <c r="H26" s="32" t="s">
        <v>53</v>
      </c>
      <c r="I26" s="32" t="s">
        <v>54</v>
      </c>
      <c r="J26" s="32" t="s">
        <v>55</v>
      </c>
      <c r="K26" s="32" t="s">
        <v>56</v>
      </c>
      <c r="L26" s="32" t="s">
        <v>57</v>
      </c>
      <c r="M26" s="32" t="s">
        <v>58</v>
      </c>
      <c r="N26" s="32" t="s">
        <v>59</v>
      </c>
    </row>
    <row r="27" customFormat="false" ht="18.75" hidden="false" customHeight="true" outlineLevel="0" collapsed="false">
      <c r="B27" s="23" t="s">
        <v>34</v>
      </c>
      <c r="C27" s="33" t="n">
        <v>46398</v>
      </c>
      <c r="D27" s="34" t="s">
        <v>60</v>
      </c>
      <c r="E27" s="25" t="s">
        <v>61</v>
      </c>
      <c r="F27" s="25" t="s">
        <v>19</v>
      </c>
      <c r="G27" s="35" t="n">
        <v>4</v>
      </c>
      <c r="H27" s="35" t="n">
        <v>8</v>
      </c>
      <c r="I27" s="36" t="n">
        <v>60</v>
      </c>
      <c r="J27" s="37" t="n">
        <f aca="false">IF(OR($G27="",$H27="",$I27=""),"",$G27*$H27*$I27)</f>
        <v>1920</v>
      </c>
      <c r="K27" s="35" t="n">
        <v>45</v>
      </c>
      <c r="L27" s="35" t="n">
        <v>8</v>
      </c>
      <c r="M27" s="25" t="s">
        <v>62</v>
      </c>
      <c r="N27" s="38"/>
    </row>
    <row r="28" customFormat="false" ht="18.75" hidden="false" customHeight="true" outlineLevel="0" collapsed="false">
      <c r="B28" s="28" t="s">
        <v>34</v>
      </c>
      <c r="C28" s="39" t="n">
        <v>46398</v>
      </c>
      <c r="D28" s="40" t="s">
        <v>63</v>
      </c>
      <c r="E28" s="29" t="s">
        <v>64</v>
      </c>
      <c r="F28" s="29" t="s">
        <v>19</v>
      </c>
      <c r="G28" s="41" t="n">
        <v>3</v>
      </c>
      <c r="H28" s="41" t="n">
        <v>10</v>
      </c>
      <c r="I28" s="42" t="n">
        <v>25</v>
      </c>
      <c r="J28" s="43" t="n">
        <f aca="false">IF(OR($G28="",$H28="",$I28=""),"",$G28*$H28*$I28)</f>
        <v>750</v>
      </c>
      <c r="K28" s="41"/>
      <c r="L28" s="41" t="n">
        <v>7</v>
      </c>
      <c r="M28" s="29" t="s">
        <v>62</v>
      </c>
      <c r="N28" s="44"/>
    </row>
    <row r="29" customFormat="false" ht="18.75" hidden="false" customHeight="true" outlineLevel="0" collapsed="false">
      <c r="B29" s="23" t="s">
        <v>34</v>
      </c>
      <c r="C29" s="33" t="n">
        <v>46398</v>
      </c>
      <c r="D29" s="34" t="s">
        <v>65</v>
      </c>
      <c r="E29" s="25" t="s">
        <v>66</v>
      </c>
      <c r="F29" s="25" t="s">
        <v>19</v>
      </c>
      <c r="G29" s="35" t="n">
        <v>3</v>
      </c>
      <c r="H29" s="35" t="n">
        <v>12</v>
      </c>
      <c r="I29" s="36" t="n">
        <v>20</v>
      </c>
      <c r="J29" s="37" t="n">
        <f aca="false">IF(OR($G29="",$H29="",$I29=""),"",$G29*$H29*$I29)</f>
        <v>720</v>
      </c>
      <c r="K29" s="35"/>
      <c r="L29" s="35" t="n">
        <v>7</v>
      </c>
      <c r="M29" s="25" t="s">
        <v>62</v>
      </c>
      <c r="N29" s="38"/>
    </row>
    <row r="30" customFormat="false" ht="18.75" hidden="false" customHeight="true" outlineLevel="0" collapsed="false">
      <c r="B30" s="28" t="s">
        <v>36</v>
      </c>
      <c r="C30" s="39" t="n">
        <v>46399</v>
      </c>
      <c r="D30" s="40" t="s">
        <v>67</v>
      </c>
      <c r="E30" s="29" t="s">
        <v>68</v>
      </c>
      <c r="F30" s="29" t="s">
        <v>19</v>
      </c>
      <c r="G30" s="41" t="n">
        <v>4</v>
      </c>
      <c r="H30" s="41" t="n">
        <v>8</v>
      </c>
      <c r="I30" s="42" t="n">
        <v>80</v>
      </c>
      <c r="J30" s="43" t="n">
        <f aca="false">IF(OR($G30="",$H30="",$I30=""),"",$G30*$H30*$I30)</f>
        <v>2560</v>
      </c>
      <c r="K30" s="41" t="n">
        <v>50</v>
      </c>
      <c r="L30" s="41" t="n">
        <v>8</v>
      </c>
      <c r="M30" s="29" t="s">
        <v>62</v>
      </c>
      <c r="N30" s="44"/>
    </row>
    <row r="31" customFormat="false" ht="18.75" hidden="false" customHeight="true" outlineLevel="0" collapsed="false">
      <c r="B31" s="23" t="s">
        <v>36</v>
      </c>
      <c r="C31" s="33" t="n">
        <v>46399</v>
      </c>
      <c r="D31" s="34" t="s">
        <v>69</v>
      </c>
      <c r="E31" s="25" t="s">
        <v>68</v>
      </c>
      <c r="F31" s="25" t="s">
        <v>19</v>
      </c>
      <c r="G31" s="35" t="n">
        <v>3</v>
      </c>
      <c r="H31" s="35" t="n">
        <v>10</v>
      </c>
      <c r="I31" s="36" t="n">
        <v>120</v>
      </c>
      <c r="J31" s="37" t="n">
        <f aca="false">IF(OR($G31="",$H31="",$I31=""),"",$G31*$H31*$I31)</f>
        <v>3600</v>
      </c>
      <c r="K31" s="35"/>
      <c r="L31" s="35" t="n">
        <v>7</v>
      </c>
      <c r="M31" s="25" t="s">
        <v>62</v>
      </c>
      <c r="N31" s="38"/>
    </row>
    <row r="32" customFormat="false" ht="18.75" hidden="false" customHeight="true" outlineLevel="0" collapsed="false">
      <c r="B32" s="28" t="s">
        <v>36</v>
      </c>
      <c r="C32" s="39" t="n">
        <v>46399</v>
      </c>
      <c r="D32" s="40" t="s">
        <v>70</v>
      </c>
      <c r="E32" s="29" t="s">
        <v>68</v>
      </c>
      <c r="F32" s="29" t="s">
        <v>19</v>
      </c>
      <c r="G32" s="41" t="n">
        <v>4</v>
      </c>
      <c r="H32" s="41" t="n">
        <v>15</v>
      </c>
      <c r="I32" s="42" t="n">
        <v>40</v>
      </c>
      <c r="J32" s="43" t="n">
        <f aca="false">IF(OR($G32="",$H32="",$I32=""),"",$G32*$H32*$I32)</f>
        <v>2400</v>
      </c>
      <c r="K32" s="41"/>
      <c r="L32" s="41" t="n">
        <v>6</v>
      </c>
      <c r="M32" s="29" t="s">
        <v>71</v>
      </c>
      <c r="N32" s="44" t="s">
        <v>72</v>
      </c>
    </row>
    <row r="33" customFormat="false" ht="18.75" hidden="false" customHeight="true" outlineLevel="0" collapsed="false">
      <c r="B33" s="23" t="s">
        <v>38</v>
      </c>
      <c r="C33" s="33" t="n">
        <v>46400</v>
      </c>
      <c r="D33" s="34" t="s">
        <v>73</v>
      </c>
      <c r="E33" s="25" t="s">
        <v>74</v>
      </c>
      <c r="F33" s="25" t="s">
        <v>23</v>
      </c>
      <c r="G33" s="35"/>
      <c r="H33" s="35"/>
      <c r="I33" s="36"/>
      <c r="J33" s="37" t="str">
        <f aca="false">IF(OR($G33="",$H33="",$I33=""),"",$G33*$H33*$I33)</f>
        <v/>
      </c>
      <c r="K33" s="35" t="n">
        <v>20</v>
      </c>
      <c r="L33" s="35" t="n">
        <v>4</v>
      </c>
      <c r="M33" s="25" t="s">
        <v>62</v>
      </c>
      <c r="N33" s="38" t="s">
        <v>75</v>
      </c>
    </row>
    <row r="34" customFormat="false" ht="18.75" hidden="false" customHeight="true" outlineLevel="0" collapsed="false">
      <c r="B34" s="28" t="s">
        <v>40</v>
      </c>
      <c r="C34" s="39" t="n">
        <v>46401</v>
      </c>
      <c r="D34" s="40" t="s">
        <v>76</v>
      </c>
      <c r="E34" s="29" t="s">
        <v>77</v>
      </c>
      <c r="F34" s="29" t="s">
        <v>19</v>
      </c>
      <c r="G34" s="41" t="n">
        <v>4</v>
      </c>
      <c r="H34" s="41" t="n">
        <v>6</v>
      </c>
      <c r="I34" s="42"/>
      <c r="J34" s="43" t="str">
        <f aca="false">IF(OR($G34="",$H34="",$I34=""),"",$G34*$H34*$I34)</f>
        <v/>
      </c>
      <c r="K34" s="41"/>
      <c r="L34" s="41" t="n">
        <v>8</v>
      </c>
      <c r="M34" s="29" t="s">
        <v>78</v>
      </c>
      <c r="N34" s="44" t="s">
        <v>79</v>
      </c>
    </row>
    <row r="35" customFormat="false" ht="18.75" hidden="false" customHeight="true" outlineLevel="0" collapsed="false">
      <c r="B35" s="23" t="s">
        <v>40</v>
      </c>
      <c r="C35" s="33" t="n">
        <v>46401</v>
      </c>
      <c r="D35" s="34" t="s">
        <v>80</v>
      </c>
      <c r="E35" s="25" t="s">
        <v>77</v>
      </c>
      <c r="F35" s="25" t="s">
        <v>19</v>
      </c>
      <c r="G35" s="35" t="n">
        <v>4</v>
      </c>
      <c r="H35" s="35" t="n">
        <v>10</v>
      </c>
      <c r="I35" s="36" t="n">
        <v>50</v>
      </c>
      <c r="J35" s="37" t="n">
        <f aca="false">IF(OR($G35="",$H35="",$I35=""),"",$G35*$H35*$I35)</f>
        <v>2000</v>
      </c>
      <c r="K35" s="35"/>
      <c r="L35" s="35" t="n">
        <v>7</v>
      </c>
      <c r="M35" s="25" t="s">
        <v>78</v>
      </c>
      <c r="N35" s="38"/>
    </row>
    <row r="36" customFormat="false" ht="18.75" hidden="false" customHeight="true" outlineLevel="0" collapsed="false">
      <c r="B36" s="28" t="s">
        <v>40</v>
      </c>
      <c r="C36" s="39" t="n">
        <v>46401</v>
      </c>
      <c r="D36" s="40" t="s">
        <v>81</v>
      </c>
      <c r="E36" s="29" t="s">
        <v>66</v>
      </c>
      <c r="F36" s="29" t="s">
        <v>19</v>
      </c>
      <c r="G36" s="41" t="n">
        <v>3</v>
      </c>
      <c r="H36" s="41" t="n">
        <v>12</v>
      </c>
      <c r="I36" s="42" t="n">
        <v>15</v>
      </c>
      <c r="J36" s="43" t="n">
        <f aca="false">IF(OR($G36="",$H36="",$I36=""),"",$G36*$H36*$I36)</f>
        <v>540</v>
      </c>
      <c r="K36" s="41"/>
      <c r="L36" s="41" t="n">
        <v>7</v>
      </c>
      <c r="M36" s="29" t="s">
        <v>78</v>
      </c>
      <c r="N36" s="44"/>
    </row>
    <row r="37" customFormat="false" ht="18.75" hidden="false" customHeight="true" outlineLevel="0" collapsed="false">
      <c r="B37" s="23" t="s">
        <v>42</v>
      </c>
      <c r="C37" s="33" t="n">
        <v>46402</v>
      </c>
      <c r="D37" s="34" t="s">
        <v>82</v>
      </c>
      <c r="E37" s="25" t="s">
        <v>68</v>
      </c>
      <c r="F37" s="25" t="s">
        <v>19</v>
      </c>
      <c r="G37" s="35" t="n">
        <v>3</v>
      </c>
      <c r="H37" s="35" t="n">
        <v>5</v>
      </c>
      <c r="I37" s="36" t="n">
        <v>100</v>
      </c>
      <c r="J37" s="37" t="n">
        <f aca="false">IF(OR($G37="",$H37="",$I37=""),"",$G37*$H37*$I37)</f>
        <v>1500</v>
      </c>
      <c r="K37" s="35" t="n">
        <v>45</v>
      </c>
      <c r="L37" s="35" t="n">
        <v>8</v>
      </c>
      <c r="M37" s="25" t="s">
        <v>78</v>
      </c>
      <c r="N37" s="38"/>
    </row>
    <row r="38" customFormat="false" ht="18.75" hidden="false" customHeight="true" outlineLevel="0" collapsed="false">
      <c r="B38" s="28" t="s">
        <v>42</v>
      </c>
      <c r="C38" s="39" t="n">
        <v>46402</v>
      </c>
      <c r="D38" s="40" t="s">
        <v>83</v>
      </c>
      <c r="E38" s="29" t="s">
        <v>84</v>
      </c>
      <c r="F38" s="29" t="s">
        <v>19</v>
      </c>
      <c r="G38" s="41" t="n">
        <v>3</v>
      </c>
      <c r="H38" s="41"/>
      <c r="I38" s="42"/>
      <c r="J38" s="43" t="str">
        <f aca="false">IF(OR($G38="",$H38="",$I38=""),"",$G38*$H38*$I38)</f>
        <v/>
      </c>
      <c r="K38" s="41"/>
      <c r="L38" s="41" t="n">
        <v>6</v>
      </c>
      <c r="M38" s="29" t="s">
        <v>78</v>
      </c>
      <c r="N38" s="44" t="s">
        <v>85</v>
      </c>
    </row>
    <row r="39" customFormat="false" ht="18.75" hidden="false" customHeight="true" outlineLevel="0" collapsed="false">
      <c r="B39" s="23" t="s">
        <v>42</v>
      </c>
      <c r="C39" s="33" t="n">
        <v>46402</v>
      </c>
      <c r="D39" s="34" t="s">
        <v>86</v>
      </c>
      <c r="E39" s="25" t="s">
        <v>84</v>
      </c>
      <c r="F39" s="25" t="s">
        <v>19</v>
      </c>
      <c r="G39" s="35" t="n">
        <v>3</v>
      </c>
      <c r="H39" s="35" t="n">
        <v>20</v>
      </c>
      <c r="I39" s="36"/>
      <c r="J39" s="37" t="str">
        <f aca="false">IF(OR($G39="",$H39="",$I39=""),"",$G39*$H39*$I39)</f>
        <v/>
      </c>
      <c r="K39" s="35"/>
      <c r="L39" s="35" t="n">
        <v>6</v>
      </c>
      <c r="M39" s="25" t="s">
        <v>78</v>
      </c>
      <c r="N39" s="38"/>
    </row>
    <row r="40" customFormat="false" ht="18.75" hidden="false" customHeight="true" outlineLevel="0" collapsed="false">
      <c r="B40" s="28" t="s">
        <v>44</v>
      </c>
      <c r="C40" s="39" t="n">
        <v>46403</v>
      </c>
      <c r="D40" s="40" t="s">
        <v>87</v>
      </c>
      <c r="E40" s="29" t="s">
        <v>21</v>
      </c>
      <c r="F40" s="29" t="s">
        <v>21</v>
      </c>
      <c r="G40" s="41"/>
      <c r="H40" s="41"/>
      <c r="I40" s="42"/>
      <c r="J40" s="43" t="str">
        <f aca="false">IF(OR($G40="",$H40="",$I40=""),"",$G40*$H40*$I40)</f>
        <v/>
      </c>
      <c r="K40" s="41" t="n">
        <v>30</v>
      </c>
      <c r="L40" s="41" t="n">
        <v>6</v>
      </c>
      <c r="M40" s="29" t="s">
        <v>78</v>
      </c>
      <c r="N40" s="44" t="s">
        <v>88</v>
      </c>
    </row>
    <row r="41" customFormat="false" ht="18.75" hidden="false" customHeight="true" outlineLevel="0" collapsed="false">
      <c r="B41" s="23" t="s">
        <v>44</v>
      </c>
      <c r="C41" s="33" t="n">
        <v>46403</v>
      </c>
      <c r="D41" s="34" t="s">
        <v>89</v>
      </c>
      <c r="E41" s="25" t="s">
        <v>21</v>
      </c>
      <c r="F41" s="25" t="s">
        <v>21</v>
      </c>
      <c r="G41" s="35" t="n">
        <v>6</v>
      </c>
      <c r="H41" s="35"/>
      <c r="I41" s="36"/>
      <c r="J41" s="37" t="str">
        <f aca="false">IF(OR($G41="",$H41="",$I41=""),"",$G41*$H41*$I41)</f>
        <v/>
      </c>
      <c r="K41" s="35" t="n">
        <v>20</v>
      </c>
      <c r="L41" s="35" t="n">
        <v>8</v>
      </c>
      <c r="M41" s="25" t="s">
        <v>78</v>
      </c>
      <c r="N41" s="38" t="s">
        <v>90</v>
      </c>
    </row>
    <row r="42" customFormat="false" ht="18.75" hidden="false" customHeight="true" outlineLevel="0" collapsed="false">
      <c r="B42" s="28"/>
      <c r="C42" s="39"/>
      <c r="D42" s="40"/>
      <c r="E42" s="29"/>
      <c r="F42" s="29"/>
      <c r="G42" s="41"/>
      <c r="H42" s="41"/>
      <c r="I42" s="42"/>
      <c r="J42" s="43" t="str">
        <f aca="false">IF(OR($G42="",$H42="",$I42=""),"",$G42*$H42*$I42)</f>
        <v/>
      </c>
      <c r="K42" s="41"/>
      <c r="L42" s="41"/>
      <c r="M42" s="29"/>
      <c r="N42" s="44"/>
    </row>
    <row r="43" customFormat="false" ht="18.75" hidden="false" customHeight="true" outlineLevel="0" collapsed="false">
      <c r="B43" s="23"/>
      <c r="C43" s="33"/>
      <c r="D43" s="34"/>
      <c r="E43" s="25"/>
      <c r="F43" s="25"/>
      <c r="G43" s="35"/>
      <c r="H43" s="35"/>
      <c r="I43" s="36"/>
      <c r="J43" s="37" t="str">
        <f aca="false">IF(OR($G43="",$H43="",$I43=""),"",$G43*$H43*$I43)</f>
        <v/>
      </c>
      <c r="K43" s="35"/>
      <c r="L43" s="35"/>
      <c r="M43" s="25"/>
      <c r="N43" s="38"/>
    </row>
    <row r="44" customFormat="false" ht="18.75" hidden="false" customHeight="true" outlineLevel="0" collapsed="false">
      <c r="B44" s="28"/>
      <c r="C44" s="39"/>
      <c r="D44" s="40"/>
      <c r="E44" s="29"/>
      <c r="F44" s="29"/>
      <c r="G44" s="41"/>
      <c r="H44" s="41"/>
      <c r="I44" s="42"/>
      <c r="J44" s="43" t="str">
        <f aca="false">IF(OR($G44="",$H44="",$I44=""),"",$G44*$H44*$I44)</f>
        <v/>
      </c>
      <c r="K44" s="41"/>
      <c r="L44" s="41"/>
      <c r="M44" s="29"/>
      <c r="N44" s="44"/>
    </row>
    <row r="45" customFormat="false" ht="18.75" hidden="false" customHeight="true" outlineLevel="0" collapsed="false">
      <c r="B45" s="23"/>
      <c r="C45" s="33"/>
      <c r="D45" s="34"/>
      <c r="E45" s="25"/>
      <c r="F45" s="25"/>
      <c r="G45" s="35"/>
      <c r="H45" s="35"/>
      <c r="I45" s="36"/>
      <c r="J45" s="37" t="str">
        <f aca="false">IF(OR($G45="",$H45="",$I45=""),"",$G45*$H45*$I45)</f>
        <v/>
      </c>
      <c r="K45" s="35"/>
      <c r="L45" s="35"/>
      <c r="M45" s="25"/>
      <c r="N45" s="38"/>
    </row>
    <row r="46" customFormat="false" ht="18.75" hidden="false" customHeight="true" outlineLevel="0" collapsed="false">
      <c r="B46" s="28"/>
      <c r="C46" s="39"/>
      <c r="D46" s="40"/>
      <c r="E46" s="29"/>
      <c r="F46" s="29"/>
      <c r="G46" s="41"/>
      <c r="H46" s="41"/>
      <c r="I46" s="42"/>
      <c r="J46" s="43" t="str">
        <f aca="false">IF(OR($G46="",$H46="",$I46=""),"",$G46*$H46*$I46)</f>
        <v/>
      </c>
      <c r="K46" s="41"/>
      <c r="L46" s="41"/>
      <c r="M46" s="29"/>
      <c r="N46" s="44"/>
    </row>
    <row r="47" customFormat="false" ht="18.75" hidden="false" customHeight="true" outlineLevel="0" collapsed="false">
      <c r="B47" s="23"/>
      <c r="C47" s="33"/>
      <c r="D47" s="34"/>
      <c r="E47" s="25"/>
      <c r="F47" s="25"/>
      <c r="G47" s="35"/>
      <c r="H47" s="35"/>
      <c r="I47" s="36"/>
      <c r="J47" s="37" t="str">
        <f aca="false">IF(OR($G47="",$H47="",$I47=""),"",$G47*$H47*$I47)</f>
        <v/>
      </c>
      <c r="K47" s="35"/>
      <c r="L47" s="35"/>
      <c r="M47" s="25"/>
      <c r="N47" s="38"/>
    </row>
    <row r="48" customFormat="false" ht="18.75" hidden="false" customHeight="true" outlineLevel="0" collapsed="false">
      <c r="B48" s="28"/>
      <c r="C48" s="39"/>
      <c r="D48" s="40"/>
      <c r="E48" s="29"/>
      <c r="F48" s="29"/>
      <c r="G48" s="41"/>
      <c r="H48" s="41"/>
      <c r="I48" s="42"/>
      <c r="J48" s="43" t="str">
        <f aca="false">IF(OR($G48="",$H48="",$I48=""),"",$G48*$H48*$I48)</f>
        <v/>
      </c>
      <c r="K48" s="41"/>
      <c r="L48" s="41"/>
      <c r="M48" s="29"/>
      <c r="N48" s="44"/>
    </row>
    <row r="49" customFormat="false" ht="18.75" hidden="false" customHeight="true" outlineLevel="0" collapsed="false">
      <c r="B49" s="23"/>
      <c r="C49" s="33"/>
      <c r="D49" s="34"/>
      <c r="E49" s="25"/>
      <c r="F49" s="25"/>
      <c r="G49" s="35"/>
      <c r="H49" s="35"/>
      <c r="I49" s="36"/>
      <c r="J49" s="37" t="str">
        <f aca="false">IF(OR($G49="",$H49="",$I49=""),"",$G49*$H49*$I49)</f>
        <v/>
      </c>
      <c r="K49" s="35"/>
      <c r="L49" s="35"/>
      <c r="M49" s="25"/>
      <c r="N49" s="38"/>
    </row>
    <row r="50" customFormat="false" ht="18.75" hidden="false" customHeight="true" outlineLevel="0" collapsed="false">
      <c r="B50" s="28"/>
      <c r="C50" s="39"/>
      <c r="D50" s="40"/>
      <c r="E50" s="29"/>
      <c r="F50" s="29"/>
      <c r="G50" s="41"/>
      <c r="H50" s="41"/>
      <c r="I50" s="42"/>
      <c r="J50" s="43" t="str">
        <f aca="false">IF(OR($G50="",$H50="",$I50=""),"",$G50*$H50*$I50)</f>
        <v/>
      </c>
      <c r="K50" s="41"/>
      <c r="L50" s="41"/>
      <c r="M50" s="29"/>
      <c r="N50" s="44"/>
    </row>
    <row r="51" customFormat="false" ht="18.75" hidden="false" customHeight="true" outlineLevel="0" collapsed="false">
      <c r="B51" s="23"/>
      <c r="C51" s="33"/>
      <c r="D51" s="34"/>
      <c r="E51" s="25"/>
      <c r="F51" s="25"/>
      <c r="G51" s="35"/>
      <c r="H51" s="35"/>
      <c r="I51" s="36"/>
      <c r="J51" s="37" t="str">
        <f aca="false">IF(OR($G51="",$H51="",$I51=""),"",$G51*$H51*$I51)</f>
        <v/>
      </c>
      <c r="K51" s="35"/>
      <c r="L51" s="35"/>
      <c r="M51" s="25"/>
      <c r="N51" s="38"/>
    </row>
    <row r="52" customFormat="false" ht="18.75" hidden="false" customHeight="true" outlineLevel="0" collapsed="false">
      <c r="B52" s="28"/>
      <c r="C52" s="39"/>
      <c r="D52" s="40"/>
      <c r="E52" s="29"/>
      <c r="F52" s="29"/>
      <c r="G52" s="41"/>
      <c r="H52" s="41"/>
      <c r="I52" s="42"/>
      <c r="J52" s="43" t="str">
        <f aca="false">IF(OR($G52="",$H52="",$I52=""),"",$G52*$H52*$I52)</f>
        <v/>
      </c>
      <c r="K52" s="41"/>
      <c r="L52" s="41"/>
      <c r="M52" s="29"/>
      <c r="N52" s="44"/>
    </row>
  </sheetData>
  <autoFilter ref="B26:N52"/>
  <mergeCells count="37">
    <mergeCell ref="B2:L3"/>
    <mergeCell ref="M2:N3"/>
    <mergeCell ref="B4:N4"/>
    <mergeCell ref="B6:C6"/>
    <mergeCell ref="E6:F6"/>
    <mergeCell ref="G6:I6"/>
    <mergeCell ref="L6:N6"/>
    <mergeCell ref="B7:C7"/>
    <mergeCell ref="E7:F7"/>
    <mergeCell ref="G7:I7"/>
    <mergeCell ref="L7:N7"/>
    <mergeCell ref="B9:F9"/>
    <mergeCell ref="G9:J9"/>
    <mergeCell ref="K9:N9"/>
    <mergeCell ref="B10:F11"/>
    <mergeCell ref="G10:I10"/>
    <mergeCell ref="K10:M10"/>
    <mergeCell ref="G11:I11"/>
    <mergeCell ref="K11:M11"/>
    <mergeCell ref="B12:F12"/>
    <mergeCell ref="G12:I12"/>
    <mergeCell ref="K12:M12"/>
    <mergeCell ref="B13:F13"/>
    <mergeCell ref="G13:J13"/>
    <mergeCell ref="K13:N13"/>
    <mergeCell ref="B15:H15"/>
    <mergeCell ref="J15:N15"/>
    <mergeCell ref="C16:E16"/>
    <mergeCell ref="J16:N23"/>
    <mergeCell ref="C17:E17"/>
    <mergeCell ref="C18:E18"/>
    <mergeCell ref="C19:E19"/>
    <mergeCell ref="C20:E20"/>
    <mergeCell ref="C21:E21"/>
    <mergeCell ref="C22:E22"/>
    <mergeCell ref="C23:E23"/>
    <mergeCell ref="B25:N25"/>
  </mergeCells>
  <conditionalFormatting sqref="B27:N52">
    <cfRule type="expression" priority="2" aboveAverage="0" equalAverage="0" bottom="0" percent="0" rank="0" text="" dxfId="16">
      <formula>$M27="Erledigt"</formula>
    </cfRule>
    <cfRule type="expression" priority="3" aboveAverage="0" equalAverage="0" bottom="0" percent="0" rank="0" text="" dxfId="17">
      <formula>$M27="Ausgefallen"</formula>
    </cfRule>
  </conditionalFormatting>
  <conditionalFormatting sqref="M27:M52">
    <cfRule type="cellIs" priority="4" operator="equal" aboveAverage="0" equalAverage="0" bottom="0" percent="0" rank="0" text="" dxfId="18">
      <formula>"Erledigt"</formula>
    </cfRule>
    <cfRule type="cellIs" priority="5" operator="equal" aboveAverage="0" equalAverage="0" bottom="0" percent="0" rank="0" text="" dxfId="19">
      <formula>"Geplant"</formula>
    </cfRule>
    <cfRule type="cellIs" priority="6" operator="equal" aboveAverage="0" equalAverage="0" bottom="0" percent="0" rank="0" text="" dxfId="20">
      <formula>"Ausgefallen"</formula>
    </cfRule>
  </conditionalFormatting>
  <conditionalFormatting sqref="F27:F52">
    <cfRule type="cellIs" priority="7" operator="equal" aboveAverage="0" equalAverage="0" bottom="0" percent="0" rank="0" text="" dxfId="21">
      <formula>"Kraft"</formula>
    </cfRule>
    <cfRule type="cellIs" priority="8" operator="equal" aboveAverage="0" equalAverage="0" bottom="0" percent="0" rank="0" text="" dxfId="22">
      <formula>"Cardio"</formula>
    </cfRule>
    <cfRule type="cellIs" priority="9" operator="equal" aboveAverage="0" equalAverage="0" bottom="0" percent="0" rank="0" text="" dxfId="23">
      <formula>"Mobilität"</formula>
    </cfRule>
  </conditionalFormatting>
  <conditionalFormatting sqref="L27:L52">
    <cfRule type="cellIs" priority="10" operator="greaterThanOrEqual" aboveAverage="0" equalAverage="0" bottom="0" percent="0" rank="0" text="" dxfId="24">
      <formula>9</formula>
    </cfRule>
    <cfRule type="cellIs" priority="11" operator="between" aboveAverage="0" equalAverage="0" bottom="0" percent="0" rank="0" text="" dxfId="25">
      <formula>7</formula>
      <formula>8</formula>
    </cfRule>
    <cfRule type="cellIs" priority="12" operator="lessThanOrEqual" aboveAverage="0" equalAverage="0" bottom="0" percent="0" rank="0" text="" dxfId="26">
      <formula>6</formula>
    </cfRule>
  </conditionalFormatting>
  <dataValidations count="6">
    <dataValidation allowBlank="true" error="Bitte einen Wert aus der Liste wählen." errorStyle="stop" errorTitle="Ungültige Eingabe" operator="between" showDropDown="false" showErrorMessage="false" showInputMessage="false" sqref="B27:B52" type="list">
      <formula1>"Mo,Di,Mi,Do,Fr,Sa,So"</formula1>
      <formula2>0</formula2>
    </dataValidation>
    <dataValidation allowBlank="true" error="Bitte einen Wert aus der Liste wählen." errorStyle="stop" errorTitle="Ungültige Eingabe" operator="between" showDropDown="false" showErrorMessage="false" showInputMessage="false" sqref="E27:E52" type="list">
      <formula1>"Brust,Rücken,Beine,Schultern,Arme,Core,Ganzkörper,Cardio"</formula1>
      <formula2>0</formula2>
    </dataValidation>
    <dataValidation allowBlank="true" error="Bitte einen Wert aus der Liste wählen." errorStyle="stop" errorTitle="Ungültige Eingabe" operator="between" showDropDown="false" showErrorMessage="false" showInputMessage="false" sqref="F27:F52" type="list">
      <formula1>"Kraft,Cardio,Mobilität"</formula1>
      <formula2>0</formula2>
    </dataValidation>
    <dataValidation allowBlank="true" error="Bitte einen Wert aus der Liste wählen." errorStyle="stop" errorTitle="Ungültige Eingabe" operator="between" showDropDown="false" showErrorMessage="false" showInputMessage="false" sqref="L27:L52" type="list">
      <formula1>"1,2,3,4,5,6,7,8,9,10"</formula1>
      <formula2>0</formula2>
    </dataValidation>
    <dataValidation allowBlank="true" error="Bitte einen Wert aus der Liste wählen." errorStyle="stop" errorTitle="Ungültige Eingabe" operator="between" showDropDown="false" showErrorMessage="false" showInputMessage="false" sqref="M27:M52" type="list">
      <formula1>"Geplant,Erledigt,Ausgefallen"</formula1>
      <formula2>0</formula2>
    </dataValidation>
    <dataValidation allowBlank="true" error="Bitte einen Wert aus der Liste wählen." errorStyle="stop" errorTitle="Ungültige Eingabe" operator="between" showDropDown="false" showErrorMessage="false" showInputMessage="false" sqref="F17:F23" type="list">
      <formula1>"Kraft,Cardio,Mobilität,—"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2026-09-10T07:46:14Z</dcterms:created>
  <dc:creator>openpyxl</dc:creator>
  <dc:description/>
  <dc:language>en-US</dc:language>
  <cp:lastModifiedBy/>
  <dcterms:modified xsi:type="dcterms:W3CDTF">2026-09-10T07:46:14Z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