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eitnachweis" sheetId="1" state="visible" r:id="rId3"/>
  </sheets>
  <definedNames>
    <definedName function="false" hidden="false" localSheetId="0" name="_xlnm.Print_Area" vbProcedure="false">Zeitnachweis!$A$1:$L$64</definedName>
    <definedName function="false" hidden="false" localSheetId="0" name="_xlnm.Print_Titles" vbProcedure="false">Zeitnachweis!$12:$12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<sst xmlns="http://schemas.openxmlformats.org/spreadsheetml/2006/main" count="85" uniqueCount="60">
  <si>
    <t xml:space="preserve">ZEITNACHWEIS</t>
  </si>
  <si>
    <t xml:space="preserve">Adler &amp; Vogt GmbH
Büro- &amp; Verwaltungsdienste  ·  Musterstadt</t>
  </si>
  <si>
    <t xml:space="preserve">Monatlicher Arbeitszeitnachweis  ·  Erfassung von Beginn, Ende, Pausen und Netto-Arbeitszeit</t>
  </si>
  <si>
    <t xml:space="preserve">ANGABEN ZUR PERSON UND ZUM ZEITRAUM</t>
  </si>
  <si>
    <t xml:space="preserve">Mitarbeiter/in</t>
  </si>
  <si>
    <t xml:space="preserve">Lena Hoffmann</t>
  </si>
  <si>
    <t xml:space="preserve">Personalnummer</t>
  </si>
  <si>
    <t xml:space="preserve">10427</t>
  </si>
  <si>
    <t xml:space="preserve">Abteilung</t>
  </si>
  <si>
    <t xml:space="preserve">Verwaltung</t>
  </si>
  <si>
    <t xml:space="preserve">Vorgesetzte/r</t>
  </si>
  <si>
    <t xml:space="preserve">Markus Brandt</t>
  </si>
  <si>
    <t xml:space="preserve">Monat / Jahr</t>
  </si>
  <si>
    <t xml:space="preserve">Januar 2026</t>
  </si>
  <si>
    <t xml:space="preserve">Sollstunden/Tag</t>
  </si>
  <si>
    <t xml:space="preserve">TÄGLICHE ZEITERFASSUNG</t>
  </si>
  <si>
    <t xml:space="preserve">Datum</t>
  </si>
  <si>
    <t xml:space="preserve">Wochentag</t>
  </si>
  <si>
    <t xml:space="preserve">Art</t>
  </si>
  <si>
    <t xml:space="preserve">Beginn</t>
  </si>
  <si>
    <t xml:space="preserve">Ende</t>
  </si>
  <si>
    <t xml:space="preserve">Pause
(Min)</t>
  </si>
  <si>
    <t xml:space="preserve">Ist
(Std)</t>
  </si>
  <si>
    <t xml:space="preserve">Soll
(Std)</t>
  </si>
  <si>
    <t xml:space="preserve">Saldo
(Std)</t>
  </si>
  <si>
    <t xml:space="preserve">Bemerkung</t>
  </si>
  <si>
    <t xml:space="preserve">Feiertag</t>
  </si>
  <si>
    <t xml:space="preserve">Neujahr</t>
  </si>
  <si>
    <t xml:space="preserve">Arbeit</t>
  </si>
  <si>
    <t xml:space="preserve">Brückentag – früher Feierabend</t>
  </si>
  <si>
    <t xml:space="preserve">Frei</t>
  </si>
  <si>
    <t xml:space="preserve">Projektabschluss Quartalsbericht</t>
  </si>
  <si>
    <t xml:space="preserve">Homeoffice</t>
  </si>
  <si>
    <t xml:space="preserve">Kundentermin vor Ort</t>
  </si>
  <si>
    <t xml:space="preserve">Krank</t>
  </si>
  <si>
    <t xml:space="preserve">AU eingereicht</t>
  </si>
  <si>
    <t xml:space="preserve">Urlaub</t>
  </si>
  <si>
    <t xml:space="preserve">Erholungsurlaub</t>
  </si>
  <si>
    <t xml:space="preserve">Fortbildung</t>
  </si>
  <si>
    <t xml:space="preserve">Inhouse-Schulung Datenschutz</t>
  </si>
  <si>
    <t xml:space="preserve">Monatsabschluss</t>
  </si>
  <si>
    <t xml:space="preserve">SUMME / MONATSSALDO</t>
  </si>
  <si>
    <t xml:space="preserve">ZUSAMMENFASSUNG</t>
  </si>
  <si>
    <t xml:space="preserve">Iststunden gesamt</t>
  </si>
  <si>
    <t xml:space="preserve">Sollstunden gesamt</t>
  </si>
  <si>
    <t xml:space="preserve">Saldo (Gleitzeit)</t>
  </si>
  <si>
    <t xml:space="preserve">Anwesenheitstage</t>
  </si>
  <si>
    <t xml:space="preserve">Urlaubstage</t>
  </si>
  <si>
    <t xml:space="preserve">Kranktage</t>
  </si>
  <si>
    <t xml:space="preserve">Feiertage</t>
  </si>
  <si>
    <t xml:space="preserve">Frei-/Gleittage</t>
  </si>
  <si>
    <t xml:space="preserve">BESTÄTIGUNG</t>
  </si>
  <si>
    <t xml:space="preserve">Musterstadt, 31.01.2026</t>
  </si>
  <si>
    <t xml:space="preserve">Datum, Unterschrift Mitarbeiter/in</t>
  </si>
  <si>
    <t xml:space="preserve">Datum, Unterschrift Vorgesetzte/r</t>
  </si>
  <si>
    <t xml:space="preserve">HINWEISE &amp; LEGENDE</t>
  </si>
  <si>
    <t xml:space="preserve">•  Ausfüllen: Nur die bernsteinfarben hinterlegten Felder sowie die Spalten „Art“, „Beginn“, „Ende“, „Pause“ und „Bemerkung“ bearbeiten. Ist-, Soll- und Saldo-Werte berechnen sich automatisch.</t>
  </si>
  <si>
    <t xml:space="preserve">•  Berechnung: Ist-Stunden = (Ende − Beginn) − Pause.  Soll-Stunden = Sollstunden/Tag an Werktagen (Wochenende und Feiertage = 0).  Saldo = Ist − Soll.</t>
  </si>
  <si>
    <t xml:space="preserve">•  Art (Auswahlliste): Arbeit · Homeoffice · Urlaub · Krank · Feiertag · Gleittag · Frei · Fortbildung.  Urlaub und Krank werden automatisch mit den Sollstunden gutgeschrieben.</t>
  </si>
  <si>
    <t xml:space="preserve">•  Die dargestellten Namen und Werte sind Beispieldaten und können vollständig überschrieben werden.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</si>
</sst>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dd\.mm\.yyyy"/>
    <numFmt numFmtId="167" formatCode="hh:mm"/>
    <numFmt numFmtId="168" formatCode="0"/>
    <numFmt numFmtId="169" formatCode="\+0.00;\-0.00;0.00"/>
    <numFmt numFmtId="170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1C5A66"/>
      <name val="Calibri"/>
      <family val="0"/>
      <charset val="1"/>
    </font>
    <font>
      <sz val="10"/>
      <color rgb="FF16323A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16323A"/>
      <name val="Calibri"/>
      <family val="0"/>
      <charset val="1"/>
    </font>
    <font>
      <sz val="10"/>
      <color rgb="FF5B6B70"/>
      <name val="Calibri"/>
      <family val="0"/>
      <charset val="1"/>
    </font>
    <font>
      <sz val="9.5"/>
      <color rgb="FF5B6B70"/>
      <name val="Calibri"/>
      <family val="0"/>
      <charset val="1"/>
    </font>
    <font>
      <b val="true"/>
      <sz val="11"/>
      <color rgb="FF12414A"/>
      <name val="Calibri"/>
      <family val="0"/>
      <charset val="1"/>
    </font>
    <font>
      <b val="true"/>
      <sz val="18"/>
      <color rgb="FF12414A"/>
      <name val="Calibri"/>
      <family val="0"/>
      <charset val="1"/>
    </font>
    <font>
      <b val="true"/>
      <sz val="18"/>
      <color rgb="FF1C5A66"/>
      <name val="Calibri"/>
      <family val="0"/>
      <charset val="1"/>
    </font>
    <font>
      <b val="true"/>
      <sz val="18"/>
      <color rgb="FFD98A2B"/>
      <name val="Calibri"/>
      <family val="0"/>
      <charset val="1"/>
    </font>
    <font>
      <b val="true"/>
      <sz val="8.5"/>
      <color rgb="FF1C5A66"/>
      <name val="Calibri"/>
      <family val="0"/>
      <charset val="1"/>
    </font>
    <font>
      <b val="true"/>
      <sz val="15"/>
      <color rgb="FF16323A"/>
      <name val="Calibri"/>
      <family val="0"/>
      <charset val="1"/>
    </font>
    <font>
      <i val="true"/>
      <sz val="8.5"/>
      <color rgb="FF5B6B70"/>
      <name val="Calibri"/>
      <family val="0"/>
      <charset val="1"/>
    </font>
    <font>
      <sz val="9"/>
      <color rgb="FF47585D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2414A"/>
        <bgColor rgb="FF16323A"/>
      </patternFill>
    </fill>
    <fill>
      <patternFill patternType="solid">
        <fgColor rgb="FFD98A2B"/>
        <bgColor rgb="FFFF8080"/>
      </patternFill>
    </fill>
    <fill>
      <patternFill patternType="solid">
        <fgColor rgb="FFFBECD6"/>
        <bgColor rgb="FFF7F2EA"/>
      </patternFill>
    </fill>
    <fill>
      <patternFill patternType="solid">
        <fgColor rgb="FFFFFFFF"/>
        <bgColor rgb="FFF7F2EA"/>
      </patternFill>
    </fill>
    <fill>
      <patternFill patternType="solid">
        <fgColor rgb="FFEDF2F3"/>
        <bgColor rgb="FFF7F2EA"/>
      </patternFill>
    </fill>
    <fill>
      <patternFill patternType="solid">
        <fgColor rgb="FF1C5A66"/>
        <bgColor rgb="FF12414A"/>
      </patternFill>
    </fill>
    <fill>
      <patternFill patternType="solid">
        <fgColor rgb="FFF7F2EA"/>
        <bgColor rgb="FFEDF2F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6D8"/>
      </bottom>
      <diagonal/>
    </border>
    <border diagonalUp="false" diagonalDown="false">
      <left style="thin">
        <color rgb="FFCBD6D8"/>
      </left>
      <right style="thin">
        <color rgb="FFCBD6D8"/>
      </right>
      <top style="thin">
        <color rgb="FFCBD6D8"/>
      </top>
      <bottom style="thin">
        <color rgb="FFCBD6D8"/>
      </bottom>
      <diagonal/>
    </border>
    <border diagonalUp="false" diagonalDown="false">
      <left/>
      <right/>
      <top/>
      <bottom style="thin">
        <color rgb="FF16323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8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3E7E8"/>
        </patternFill>
      </fill>
    </dxf>
    <dxf>
      <fill>
        <patternFill>
          <bgColor rgb="FFFBECD6"/>
        </patternFill>
      </fill>
    </dxf>
    <dxf>
      <font>
        <name val="Calibri"/>
        <charset val="1"/>
        <family val="0"/>
        <b val="1"/>
        <color rgb="FFC0392B"/>
      </font>
    </dxf>
    <dxf>
      <font>
        <name val="Calibri"/>
        <charset val="1"/>
        <family val="0"/>
        <b val="1"/>
        <color rgb="FF2E7D3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5A66"/>
      <rgbColor rgb="FFC0C0C0"/>
      <rgbColor rgb="FF808080"/>
      <rgbColor rgb="FF9999FF"/>
      <rgbColor rgb="FF993366"/>
      <rgbColor rgb="FFF7F2EA"/>
      <rgbColor rgb="FFEDF2F3"/>
      <rgbColor rgb="FF660066"/>
      <rgbColor rgb="FFFF8080"/>
      <rgbColor rgb="FF0066CC"/>
      <rgbColor rgb="FFCBD6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7E8"/>
      <rgbColor rgb="FFCCFFCC"/>
      <rgbColor rgb="FFFBECD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8A2B"/>
      <rgbColor rgb="FFFF6600"/>
      <rgbColor rgb="FF5B6B70"/>
      <rgbColor rgb="FF969696"/>
      <rgbColor rgb="FF12414A"/>
      <rgbColor rgb="FF2E7D32"/>
      <rgbColor rgb="FF003300"/>
      <rgbColor rgb="FF333300"/>
      <rgbColor rgb="FFC0392B"/>
      <rgbColor rgb="FF993366"/>
      <rgbColor rgb="FF47585D"/>
      <rgbColor rgb="FF1632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6" min="5" style="0" width="9.51"/>
    <col collapsed="false" customWidth="true" hidden="false" outlineLevel="0" max="7" min="7" style="0" width="12"/>
    <col collapsed="false" customWidth="true" hidden="false" outlineLevel="0" max="9" min="8" style="0" width="11.5"/>
    <col collapsed="false" customWidth="true" hidden="false" outlineLevel="0" max="10" min="10" style="0" width="10.51"/>
    <col collapsed="false" customWidth="true" hidden="false" outlineLevel="0" max="11" min="11" style="0" width="30"/>
    <col collapsed="false" customWidth="true" hidden="false" outlineLevel="0" max="12" min="12" style="0" width="2.4"/>
  </cols>
  <sheetData>
    <row r="1" customFormat="false" ht="6" hidden="false" customHeight="true" outlineLevel="0" collapsed="false"/>
    <row r="2" customFormat="false" ht="21.75" hidden="false" customHeight="true" outlineLevel="0" collapsed="false">
      <c r="B2" s="1" t="s">
        <v>0</v>
      </c>
      <c r="C2" s="1"/>
      <c r="D2" s="1"/>
      <c r="E2" s="1"/>
      <c r="F2" s="1"/>
      <c r="G2" s="2" t="s">
        <v>1</v>
      </c>
      <c r="H2" s="2"/>
      <c r="I2" s="2"/>
      <c r="J2" s="2"/>
      <c r="K2" s="2"/>
    </row>
    <row r="3" customFormat="false" ht="19.5" hidden="false" customHeight="true" outlineLevel="0" collapsed="false">
      <c r="B3" s="1"/>
      <c r="C3" s="1"/>
      <c r="D3" s="1"/>
      <c r="E3" s="1"/>
      <c r="F3" s="1"/>
      <c r="G3" s="2"/>
      <c r="H3" s="2"/>
      <c r="I3" s="2"/>
      <c r="J3" s="2"/>
      <c r="K3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6" hidden="false" customHeight="true" outlineLevel="0" collapsed="false"/>
    <row r="6" customFormat="false" ht="18" hidden="false" customHeight="true" outlineLevel="0" collapsed="false">
      <c r="B6" s="4" t="s">
        <v>3</v>
      </c>
      <c r="C6" s="4"/>
      <c r="D6" s="4"/>
      <c r="E6" s="4"/>
      <c r="F6" s="4"/>
      <c r="G6" s="4"/>
      <c r="H6" s="4"/>
      <c r="I6" s="4"/>
      <c r="J6" s="4"/>
      <c r="K6" s="4"/>
    </row>
    <row r="7" customFormat="false" ht="18" hidden="false" customHeight="true" outlineLevel="0" collapsed="false">
      <c r="B7" s="5" t="s">
        <v>4</v>
      </c>
      <c r="C7" s="6" t="s">
        <v>5</v>
      </c>
      <c r="D7" s="6"/>
      <c r="E7" s="6"/>
      <c r="F7" s="6"/>
      <c r="G7" s="5" t="s">
        <v>6</v>
      </c>
      <c r="H7" s="6" t="s">
        <v>7</v>
      </c>
      <c r="I7" s="6"/>
      <c r="J7" s="6"/>
      <c r="K7" s="6"/>
    </row>
    <row r="8" customFormat="false" ht="18" hidden="false" customHeight="true" outlineLevel="0" collapsed="false">
      <c r="B8" s="5" t="s">
        <v>8</v>
      </c>
      <c r="C8" s="6" t="s">
        <v>9</v>
      </c>
      <c r="D8" s="6"/>
      <c r="E8" s="6"/>
      <c r="F8" s="6"/>
      <c r="G8" s="5" t="s">
        <v>10</v>
      </c>
      <c r="H8" s="6" t="s">
        <v>11</v>
      </c>
      <c r="I8" s="6"/>
      <c r="J8" s="6"/>
      <c r="K8" s="6"/>
    </row>
    <row r="9" customFormat="false" ht="18" hidden="false" customHeight="true" outlineLevel="0" collapsed="false">
      <c r="B9" s="5" t="s">
        <v>12</v>
      </c>
      <c r="C9" s="6" t="s">
        <v>13</v>
      </c>
      <c r="D9" s="6"/>
      <c r="E9" s="6"/>
      <c r="F9" s="6"/>
      <c r="G9" s="5" t="s">
        <v>14</v>
      </c>
      <c r="H9" s="7" t="n">
        <v>8</v>
      </c>
      <c r="I9" s="7"/>
      <c r="J9" s="7"/>
      <c r="K9" s="7"/>
    </row>
    <row r="10" customFormat="false" ht="6" hidden="false" customHeight="true" outlineLevel="0" collapsed="false"/>
    <row r="11" customFormat="false" ht="18" hidden="false" customHeight="true" outlineLevel="0" collapsed="false">
      <c r="B11" s="4" t="s">
        <v>15</v>
      </c>
      <c r="C11" s="4"/>
      <c r="D11" s="4"/>
      <c r="E11" s="4"/>
      <c r="F11" s="4"/>
      <c r="G11" s="4"/>
      <c r="H11" s="4"/>
      <c r="I11" s="4"/>
      <c r="J11" s="4"/>
      <c r="K11" s="4"/>
    </row>
    <row r="12" customFormat="false" ht="27.75" hidden="false" customHeight="true" outlineLevel="0" collapsed="false">
      <c r="B12" s="8" t="s">
        <v>16</v>
      </c>
      <c r="C12" s="8" t="s">
        <v>17</v>
      </c>
      <c r="D12" s="8" t="s">
        <v>18</v>
      </c>
      <c r="E12" s="8" t="s">
        <v>19</v>
      </c>
      <c r="F12" s="8" t="s">
        <v>20</v>
      </c>
      <c r="G12" s="8" t="s">
        <v>21</v>
      </c>
      <c r="H12" s="8" t="s">
        <v>22</v>
      </c>
      <c r="I12" s="8" t="s">
        <v>23</v>
      </c>
      <c r="J12" s="8" t="s">
        <v>24</v>
      </c>
      <c r="K12" s="8" t="s">
        <v>25</v>
      </c>
    </row>
    <row r="13" customFormat="false" ht="16.5" hidden="false" customHeight="true" outlineLevel="0" collapsed="false">
      <c r="B13" s="9" t="n">
        <v>46023</v>
      </c>
      <c r="C13" s="10" t="str">
        <f aca="false">CHOOSE(WEEKDAY(B13,2),"Mo","Di","Mi","Do","Fr","Sa","So")</f>
        <v>Do</v>
      </c>
      <c r="D13" s="10" t="s">
        <v>26</v>
      </c>
      <c r="E13" s="11"/>
      <c r="F13" s="11"/>
      <c r="G13" s="12"/>
      <c r="H13" s="13" t="n">
        <f aca="false">IF(OR($D13="Urlaub",$D13="Krank"),$I13,IF(AND($E13&lt;&gt;"",$F13&lt;&gt;""),MOD($F13-$E13,1)*24-$G13/60,0))</f>
        <v>0</v>
      </c>
      <c r="I13" s="14" t="n">
        <f aca="false">IF(OR($C13="Sa",$C13="So",$D13="Feiertag"),0,$H$9)</f>
        <v>0</v>
      </c>
      <c r="J13" s="15" t="n">
        <f aca="false">$H13-$I13</f>
        <v>0</v>
      </c>
      <c r="K13" s="16" t="s">
        <v>27</v>
      </c>
    </row>
    <row r="14" customFormat="false" ht="16.5" hidden="false" customHeight="true" outlineLevel="0" collapsed="false">
      <c r="B14" s="17" t="n">
        <v>46024</v>
      </c>
      <c r="C14" s="18" t="str">
        <f aca="false">CHOOSE(WEEKDAY(B14,2),"Mo","Di","Mi","Do","Fr","Sa","So")</f>
        <v>Fr</v>
      </c>
      <c r="D14" s="18" t="s">
        <v>28</v>
      </c>
      <c r="E14" s="19" t="n">
        <v>0.333333333333333</v>
      </c>
      <c r="F14" s="19" t="n">
        <v>0.645833333333333</v>
      </c>
      <c r="G14" s="20" t="n">
        <v>30</v>
      </c>
      <c r="H14" s="21" t="n">
        <f aca="false">IF(OR($D14="Urlaub",$D14="Krank"),$I14,IF(AND($E14&lt;&gt;"",$F14&lt;&gt;""),MOD($F14-$E14,1)*24-$G14/60,0))</f>
        <v>7</v>
      </c>
      <c r="I14" s="22" t="n">
        <f aca="false">IF(OR($C14="Sa",$C14="So",$D14="Feiertag"),0,$H$9)</f>
        <v>8</v>
      </c>
      <c r="J14" s="23" t="n">
        <f aca="false">$H14-$I14</f>
        <v>-1</v>
      </c>
      <c r="K14" s="24" t="s">
        <v>29</v>
      </c>
    </row>
    <row r="15" customFormat="false" ht="16.5" hidden="false" customHeight="true" outlineLevel="0" collapsed="false">
      <c r="B15" s="9" t="n">
        <v>46025</v>
      </c>
      <c r="C15" s="10" t="str">
        <f aca="false">CHOOSE(WEEKDAY(B15,2),"Mo","Di","Mi","Do","Fr","Sa","So")</f>
        <v>Sa</v>
      </c>
      <c r="D15" s="10" t="s">
        <v>30</v>
      </c>
      <c r="E15" s="11"/>
      <c r="F15" s="11"/>
      <c r="G15" s="12"/>
      <c r="H15" s="13" t="n">
        <f aca="false">IF(OR($D15="Urlaub",$D15="Krank"),$I15,IF(AND($E15&lt;&gt;"",$F15&lt;&gt;""),MOD($F15-$E15,1)*24-$G15/60,0))</f>
        <v>0</v>
      </c>
      <c r="I15" s="14" t="n">
        <f aca="false">IF(OR($C15="Sa",$C15="So",$D15="Feiertag"),0,$H$9)</f>
        <v>0</v>
      </c>
      <c r="J15" s="15" t="n">
        <f aca="false">$H15-$I15</f>
        <v>0</v>
      </c>
      <c r="K15" s="16"/>
    </row>
    <row r="16" customFormat="false" ht="16.5" hidden="false" customHeight="true" outlineLevel="0" collapsed="false">
      <c r="B16" s="17" t="n">
        <v>46026</v>
      </c>
      <c r="C16" s="18" t="str">
        <f aca="false">CHOOSE(WEEKDAY(B16,2),"Mo","Di","Mi","Do","Fr","Sa","So")</f>
        <v>So</v>
      </c>
      <c r="D16" s="18" t="s">
        <v>30</v>
      </c>
      <c r="E16" s="19"/>
      <c r="F16" s="19"/>
      <c r="G16" s="20"/>
      <c r="H16" s="21" t="n">
        <f aca="false">IF(OR($D16="Urlaub",$D16="Krank"),$I16,IF(AND($E16&lt;&gt;"",$F16&lt;&gt;""),MOD($F16-$E16,1)*24-$G16/60,0))</f>
        <v>0</v>
      </c>
      <c r="I16" s="22" t="n">
        <f aca="false">IF(OR($C16="Sa",$C16="So",$D16="Feiertag"),0,$H$9)</f>
        <v>0</v>
      </c>
      <c r="J16" s="23" t="n">
        <f aca="false">$H16-$I16</f>
        <v>0</v>
      </c>
      <c r="K16" s="24"/>
    </row>
    <row r="17" customFormat="false" ht="16.5" hidden="false" customHeight="true" outlineLevel="0" collapsed="false">
      <c r="B17" s="9" t="n">
        <v>46027</v>
      </c>
      <c r="C17" s="10" t="str">
        <f aca="false">CHOOSE(WEEKDAY(B17,2),"Mo","Di","Mi","Do","Fr","Sa","So")</f>
        <v>Mo</v>
      </c>
      <c r="D17" s="10" t="s">
        <v>28</v>
      </c>
      <c r="E17" s="11" t="n">
        <v>0.333333333333333</v>
      </c>
      <c r="F17" s="11" t="n">
        <v>0.708333333333333</v>
      </c>
      <c r="G17" s="12" t="n">
        <v>60</v>
      </c>
      <c r="H17" s="13" t="n">
        <f aca="false">IF(OR($D17="Urlaub",$D17="Krank"),$I17,IF(AND($E17&lt;&gt;"",$F17&lt;&gt;""),MOD($F17-$E17,1)*24-$G17/60,0))</f>
        <v>8</v>
      </c>
      <c r="I17" s="14" t="n">
        <f aca="false">IF(OR($C17="Sa",$C17="So",$D17="Feiertag"),0,$H$9)</f>
        <v>8</v>
      </c>
      <c r="J17" s="15" t="n">
        <f aca="false">$H17-$I17</f>
        <v>0</v>
      </c>
      <c r="K17" s="16"/>
    </row>
    <row r="18" customFormat="false" ht="16.5" hidden="false" customHeight="true" outlineLevel="0" collapsed="false">
      <c r="B18" s="17" t="n">
        <v>46028</v>
      </c>
      <c r="C18" s="18" t="str">
        <f aca="false">CHOOSE(WEEKDAY(B18,2),"Mo","Di","Mi","Do","Fr","Sa","So")</f>
        <v>Di</v>
      </c>
      <c r="D18" s="18" t="s">
        <v>28</v>
      </c>
      <c r="E18" s="19" t="n">
        <v>0.3125</v>
      </c>
      <c r="F18" s="19" t="n">
        <v>0.708333333333333</v>
      </c>
      <c r="G18" s="20" t="n">
        <v>45</v>
      </c>
      <c r="H18" s="21" t="n">
        <f aca="false">IF(OR($D18="Urlaub",$D18="Krank"),$I18,IF(AND($E18&lt;&gt;"",$F18&lt;&gt;""),MOD($F18-$E18,1)*24-$G18/60,0))</f>
        <v>8.75</v>
      </c>
      <c r="I18" s="22" t="n">
        <f aca="false">IF(OR($C18="Sa",$C18="So",$D18="Feiertag"),0,$H$9)</f>
        <v>8</v>
      </c>
      <c r="J18" s="23" t="n">
        <f aca="false">$H18-$I18</f>
        <v>0.75</v>
      </c>
      <c r="K18" s="24" t="s">
        <v>31</v>
      </c>
    </row>
    <row r="19" customFormat="false" ht="16.5" hidden="false" customHeight="true" outlineLevel="0" collapsed="false">
      <c r="B19" s="9" t="n">
        <v>46029</v>
      </c>
      <c r="C19" s="10" t="str">
        <f aca="false">CHOOSE(WEEKDAY(B19,2),"Mo","Di","Mi","Do","Fr","Sa","So")</f>
        <v>Mi</v>
      </c>
      <c r="D19" s="10" t="s">
        <v>32</v>
      </c>
      <c r="E19" s="11" t="n">
        <v>0.354166666666667</v>
      </c>
      <c r="F19" s="11" t="n">
        <v>0.708333333333333</v>
      </c>
      <c r="G19" s="12" t="n">
        <v>30</v>
      </c>
      <c r="H19" s="13" t="n">
        <f aca="false">IF(OR($D19="Urlaub",$D19="Krank"),$I19,IF(AND($E19&lt;&gt;"",$F19&lt;&gt;""),MOD($F19-$E19,1)*24-$G19/60,0))</f>
        <v>8</v>
      </c>
      <c r="I19" s="14" t="n">
        <f aca="false">IF(OR($C19="Sa",$C19="So",$D19="Feiertag"),0,$H$9)</f>
        <v>8</v>
      </c>
      <c r="J19" s="15" t="n">
        <f aca="false">$H19-$I19</f>
        <v>0</v>
      </c>
      <c r="K19" s="16"/>
    </row>
    <row r="20" customFormat="false" ht="16.5" hidden="false" customHeight="true" outlineLevel="0" collapsed="false">
      <c r="B20" s="17" t="n">
        <v>46030</v>
      </c>
      <c r="C20" s="18" t="str">
        <f aca="false">CHOOSE(WEEKDAY(B20,2),"Mo","Di","Mi","Do","Fr","Sa","So")</f>
        <v>Do</v>
      </c>
      <c r="D20" s="18" t="s">
        <v>28</v>
      </c>
      <c r="E20" s="19" t="n">
        <v>0.333333333333333</v>
      </c>
      <c r="F20" s="19" t="n">
        <v>0.75</v>
      </c>
      <c r="G20" s="20" t="n">
        <v>60</v>
      </c>
      <c r="H20" s="21" t="n">
        <f aca="false">IF(OR($D20="Urlaub",$D20="Krank"),$I20,IF(AND($E20&lt;&gt;"",$F20&lt;&gt;""),MOD($F20-$E20,1)*24-$G20/60,0))</f>
        <v>9</v>
      </c>
      <c r="I20" s="22" t="n">
        <f aca="false">IF(OR($C20="Sa",$C20="So",$D20="Feiertag"),0,$H$9)</f>
        <v>8</v>
      </c>
      <c r="J20" s="23" t="n">
        <f aca="false">$H20-$I20</f>
        <v>1</v>
      </c>
      <c r="K20" s="24" t="s">
        <v>33</v>
      </c>
    </row>
    <row r="21" customFormat="false" ht="16.5" hidden="false" customHeight="true" outlineLevel="0" collapsed="false">
      <c r="B21" s="9" t="n">
        <v>46031</v>
      </c>
      <c r="C21" s="10" t="str">
        <f aca="false">CHOOSE(WEEKDAY(B21,2),"Mo","Di","Mi","Do","Fr","Sa","So")</f>
        <v>Fr</v>
      </c>
      <c r="D21" s="10" t="s">
        <v>28</v>
      </c>
      <c r="E21" s="11" t="n">
        <v>0.333333333333333</v>
      </c>
      <c r="F21" s="11" t="n">
        <v>0.6875</v>
      </c>
      <c r="G21" s="12" t="n">
        <v>30</v>
      </c>
      <c r="H21" s="13" t="n">
        <f aca="false">IF(OR($D21="Urlaub",$D21="Krank"),$I21,IF(AND($E21&lt;&gt;"",$F21&lt;&gt;""),MOD($F21-$E21,1)*24-$G21/60,0))</f>
        <v>8</v>
      </c>
      <c r="I21" s="14" t="n">
        <f aca="false">IF(OR($C21="Sa",$C21="So",$D21="Feiertag"),0,$H$9)</f>
        <v>8</v>
      </c>
      <c r="J21" s="15" t="n">
        <f aca="false">$H21-$I21</f>
        <v>0</v>
      </c>
      <c r="K21" s="16"/>
    </row>
    <row r="22" customFormat="false" ht="16.5" hidden="false" customHeight="true" outlineLevel="0" collapsed="false">
      <c r="B22" s="17" t="n">
        <v>46032</v>
      </c>
      <c r="C22" s="18" t="str">
        <f aca="false">CHOOSE(WEEKDAY(B22,2),"Mo","Di","Mi","Do","Fr","Sa","So")</f>
        <v>Sa</v>
      </c>
      <c r="D22" s="18" t="s">
        <v>30</v>
      </c>
      <c r="E22" s="19"/>
      <c r="F22" s="19"/>
      <c r="G22" s="20"/>
      <c r="H22" s="21" t="n">
        <f aca="false">IF(OR($D22="Urlaub",$D22="Krank"),$I22,IF(AND($E22&lt;&gt;"",$F22&lt;&gt;""),MOD($F22-$E22,1)*24-$G22/60,0))</f>
        <v>0</v>
      </c>
      <c r="I22" s="22" t="n">
        <f aca="false">IF(OR($C22="Sa",$C22="So",$D22="Feiertag"),0,$H$9)</f>
        <v>0</v>
      </c>
      <c r="J22" s="23" t="n">
        <f aca="false">$H22-$I22</f>
        <v>0</v>
      </c>
      <c r="K22" s="24"/>
    </row>
    <row r="23" customFormat="false" ht="16.5" hidden="false" customHeight="true" outlineLevel="0" collapsed="false">
      <c r="B23" s="9" t="n">
        <v>46033</v>
      </c>
      <c r="C23" s="10" t="str">
        <f aca="false">CHOOSE(WEEKDAY(B23,2),"Mo","Di","Mi","Do","Fr","Sa","So")</f>
        <v>So</v>
      </c>
      <c r="D23" s="10" t="s">
        <v>30</v>
      </c>
      <c r="E23" s="11"/>
      <c r="F23" s="11"/>
      <c r="G23" s="12"/>
      <c r="H23" s="13" t="n">
        <f aca="false">IF(OR($D23="Urlaub",$D23="Krank"),$I23,IF(AND($E23&lt;&gt;"",$F23&lt;&gt;""),MOD($F23-$E23,1)*24-$G23/60,0))</f>
        <v>0</v>
      </c>
      <c r="I23" s="14" t="n">
        <f aca="false">IF(OR($C23="Sa",$C23="So",$D23="Feiertag"),0,$H$9)</f>
        <v>0</v>
      </c>
      <c r="J23" s="15" t="n">
        <f aca="false">$H23-$I23</f>
        <v>0</v>
      </c>
      <c r="K23" s="16"/>
    </row>
    <row r="24" customFormat="false" ht="16.5" hidden="false" customHeight="true" outlineLevel="0" collapsed="false">
      <c r="B24" s="17" t="n">
        <v>46034</v>
      </c>
      <c r="C24" s="18" t="str">
        <f aca="false">CHOOSE(WEEKDAY(B24,2),"Mo","Di","Mi","Do","Fr","Sa","So")</f>
        <v>Mo</v>
      </c>
      <c r="D24" s="18" t="s">
        <v>28</v>
      </c>
      <c r="E24" s="19" t="n">
        <v>0.333333333333333</v>
      </c>
      <c r="F24" s="19" t="n">
        <v>0.708333333333333</v>
      </c>
      <c r="G24" s="20" t="n">
        <v>60</v>
      </c>
      <c r="H24" s="21" t="n">
        <f aca="false">IF(OR($D24="Urlaub",$D24="Krank"),$I24,IF(AND($E24&lt;&gt;"",$F24&lt;&gt;""),MOD($F24-$E24,1)*24-$G24/60,0))</f>
        <v>8</v>
      </c>
      <c r="I24" s="22" t="n">
        <f aca="false">IF(OR($C24="Sa",$C24="So",$D24="Feiertag"),0,$H$9)</f>
        <v>8</v>
      </c>
      <c r="J24" s="23" t="n">
        <f aca="false">$H24-$I24</f>
        <v>0</v>
      </c>
      <c r="K24" s="24"/>
    </row>
    <row r="25" customFormat="false" ht="16.5" hidden="false" customHeight="true" outlineLevel="0" collapsed="false">
      <c r="B25" s="9" t="n">
        <v>46035</v>
      </c>
      <c r="C25" s="10" t="str">
        <f aca="false">CHOOSE(WEEKDAY(B25,2),"Mo","Di","Mi","Do","Fr","Sa","So")</f>
        <v>Di</v>
      </c>
      <c r="D25" s="10" t="s">
        <v>32</v>
      </c>
      <c r="E25" s="11" t="n">
        <v>0.375</v>
      </c>
      <c r="F25" s="11" t="n">
        <v>0.729166666666667</v>
      </c>
      <c r="G25" s="12" t="n">
        <v>30</v>
      </c>
      <c r="H25" s="13" t="n">
        <f aca="false">IF(OR($D25="Urlaub",$D25="Krank"),$I25,IF(AND($E25&lt;&gt;"",$F25&lt;&gt;""),MOD($F25-$E25,1)*24-$G25/60,0))</f>
        <v>8</v>
      </c>
      <c r="I25" s="14" t="n">
        <f aca="false">IF(OR($C25="Sa",$C25="So",$D25="Feiertag"),0,$H$9)</f>
        <v>8</v>
      </c>
      <c r="J25" s="15" t="n">
        <f aca="false">$H25-$I25</f>
        <v>0</v>
      </c>
      <c r="K25" s="16"/>
    </row>
    <row r="26" customFormat="false" ht="16.5" hidden="false" customHeight="true" outlineLevel="0" collapsed="false">
      <c r="B26" s="17" t="n">
        <v>46036</v>
      </c>
      <c r="C26" s="18" t="str">
        <f aca="false">CHOOSE(WEEKDAY(B26,2),"Mo","Di","Mi","Do","Fr","Sa","So")</f>
        <v>Mi</v>
      </c>
      <c r="D26" s="18" t="s">
        <v>28</v>
      </c>
      <c r="E26" s="19" t="n">
        <v>0.333333333333333</v>
      </c>
      <c r="F26" s="19" t="n">
        <v>0.71875</v>
      </c>
      <c r="G26" s="20" t="n">
        <v>60</v>
      </c>
      <c r="H26" s="21" t="n">
        <f aca="false">IF(OR($D26="Urlaub",$D26="Krank"),$I26,IF(AND($E26&lt;&gt;"",$F26&lt;&gt;""),MOD($F26-$E26,1)*24-$G26/60,0))</f>
        <v>8.25</v>
      </c>
      <c r="I26" s="22" t="n">
        <f aca="false">IF(OR($C26="Sa",$C26="So",$D26="Feiertag"),0,$H$9)</f>
        <v>8</v>
      </c>
      <c r="J26" s="23" t="n">
        <f aca="false">$H26-$I26</f>
        <v>0.25</v>
      </c>
      <c r="K26" s="24"/>
    </row>
    <row r="27" customFormat="false" ht="16.5" hidden="false" customHeight="true" outlineLevel="0" collapsed="false">
      <c r="B27" s="9" t="n">
        <v>46037</v>
      </c>
      <c r="C27" s="10" t="str">
        <f aca="false">CHOOSE(WEEKDAY(B27,2),"Mo","Di","Mi","Do","Fr","Sa","So")</f>
        <v>Do</v>
      </c>
      <c r="D27" s="10" t="s">
        <v>34</v>
      </c>
      <c r="E27" s="11"/>
      <c r="F27" s="11"/>
      <c r="G27" s="12"/>
      <c r="H27" s="13" t="n">
        <f aca="false">IF(OR($D27="Urlaub",$D27="Krank"),$I27,IF(AND($E27&lt;&gt;"",$F27&lt;&gt;""),MOD($F27-$E27,1)*24-$G27/60,0))</f>
        <v>8</v>
      </c>
      <c r="I27" s="14" t="n">
        <f aca="false">IF(OR($C27="Sa",$C27="So",$D27="Feiertag"),0,$H$9)</f>
        <v>8</v>
      </c>
      <c r="J27" s="15" t="n">
        <f aca="false">$H27-$I27</f>
        <v>0</v>
      </c>
      <c r="K27" s="16" t="s">
        <v>35</v>
      </c>
    </row>
    <row r="28" customFormat="false" ht="16.5" hidden="false" customHeight="true" outlineLevel="0" collapsed="false">
      <c r="B28" s="17" t="n">
        <v>46038</v>
      </c>
      <c r="C28" s="18" t="str">
        <f aca="false">CHOOSE(WEEKDAY(B28,2),"Mo","Di","Mi","Do","Fr","Sa","So")</f>
        <v>Fr</v>
      </c>
      <c r="D28" s="18" t="s">
        <v>34</v>
      </c>
      <c r="E28" s="19"/>
      <c r="F28" s="19"/>
      <c r="G28" s="20"/>
      <c r="H28" s="21" t="n">
        <f aca="false">IF(OR($D28="Urlaub",$D28="Krank"),$I28,IF(AND($E28&lt;&gt;"",$F28&lt;&gt;""),MOD($F28-$E28,1)*24-$G28/60,0))</f>
        <v>8</v>
      </c>
      <c r="I28" s="22" t="n">
        <f aca="false">IF(OR($C28="Sa",$C28="So",$D28="Feiertag"),0,$H$9)</f>
        <v>8</v>
      </c>
      <c r="J28" s="23" t="n">
        <f aca="false">$H28-$I28</f>
        <v>0</v>
      </c>
      <c r="K28" s="24" t="s">
        <v>35</v>
      </c>
    </row>
    <row r="29" customFormat="false" ht="16.5" hidden="false" customHeight="true" outlineLevel="0" collapsed="false">
      <c r="B29" s="9" t="n">
        <v>46039</v>
      </c>
      <c r="C29" s="10" t="str">
        <f aca="false">CHOOSE(WEEKDAY(B29,2),"Mo","Di","Mi","Do","Fr","Sa","So")</f>
        <v>Sa</v>
      </c>
      <c r="D29" s="10" t="s">
        <v>30</v>
      </c>
      <c r="E29" s="11"/>
      <c r="F29" s="11"/>
      <c r="G29" s="12"/>
      <c r="H29" s="13" t="n">
        <f aca="false">IF(OR($D29="Urlaub",$D29="Krank"),$I29,IF(AND($E29&lt;&gt;"",$F29&lt;&gt;""),MOD($F29-$E29,1)*24-$G29/60,0))</f>
        <v>0</v>
      </c>
      <c r="I29" s="14" t="n">
        <f aca="false">IF(OR($C29="Sa",$C29="So",$D29="Feiertag"),0,$H$9)</f>
        <v>0</v>
      </c>
      <c r="J29" s="15" t="n">
        <f aca="false">$H29-$I29</f>
        <v>0</v>
      </c>
      <c r="K29" s="16"/>
    </row>
    <row r="30" customFormat="false" ht="16.5" hidden="false" customHeight="true" outlineLevel="0" collapsed="false">
      <c r="B30" s="17" t="n">
        <v>46040</v>
      </c>
      <c r="C30" s="18" t="str">
        <f aca="false">CHOOSE(WEEKDAY(B30,2),"Mo","Di","Mi","Do","Fr","Sa","So")</f>
        <v>So</v>
      </c>
      <c r="D30" s="18" t="s">
        <v>30</v>
      </c>
      <c r="E30" s="19"/>
      <c r="F30" s="19"/>
      <c r="G30" s="20"/>
      <c r="H30" s="21" t="n">
        <f aca="false">IF(OR($D30="Urlaub",$D30="Krank"),$I30,IF(AND($E30&lt;&gt;"",$F30&lt;&gt;""),MOD($F30-$E30,1)*24-$G30/60,0))</f>
        <v>0</v>
      </c>
      <c r="I30" s="22" t="n">
        <f aca="false">IF(OR($C30="Sa",$C30="So",$D30="Feiertag"),0,$H$9)</f>
        <v>0</v>
      </c>
      <c r="J30" s="23" t="n">
        <f aca="false">$H30-$I30</f>
        <v>0</v>
      </c>
      <c r="K30" s="24"/>
    </row>
    <row r="31" customFormat="false" ht="16.5" hidden="false" customHeight="true" outlineLevel="0" collapsed="false">
      <c r="B31" s="9" t="n">
        <v>46041</v>
      </c>
      <c r="C31" s="10" t="str">
        <f aca="false">CHOOSE(WEEKDAY(B31,2),"Mo","Di","Mi","Do","Fr","Sa","So")</f>
        <v>Mo</v>
      </c>
      <c r="D31" s="10" t="s">
        <v>36</v>
      </c>
      <c r="E31" s="11"/>
      <c r="F31" s="11"/>
      <c r="G31" s="12"/>
      <c r="H31" s="13" t="n">
        <f aca="false">IF(OR($D31="Urlaub",$D31="Krank"),$I31,IF(AND($E31&lt;&gt;"",$F31&lt;&gt;""),MOD($F31-$E31,1)*24-$G31/60,0))</f>
        <v>8</v>
      </c>
      <c r="I31" s="14" t="n">
        <f aca="false">IF(OR($C31="Sa",$C31="So",$D31="Feiertag"),0,$H$9)</f>
        <v>8</v>
      </c>
      <c r="J31" s="15" t="n">
        <f aca="false">$H31-$I31</f>
        <v>0</v>
      </c>
      <c r="K31" s="16" t="s">
        <v>37</v>
      </c>
    </row>
    <row r="32" customFormat="false" ht="16.5" hidden="false" customHeight="true" outlineLevel="0" collapsed="false">
      <c r="B32" s="17" t="n">
        <v>46042</v>
      </c>
      <c r="C32" s="18" t="str">
        <f aca="false">CHOOSE(WEEKDAY(B32,2),"Mo","Di","Mi","Do","Fr","Sa","So")</f>
        <v>Di</v>
      </c>
      <c r="D32" s="18" t="s">
        <v>36</v>
      </c>
      <c r="E32" s="19"/>
      <c r="F32" s="19"/>
      <c r="G32" s="20"/>
      <c r="H32" s="21" t="n">
        <f aca="false">IF(OR($D32="Urlaub",$D32="Krank"),$I32,IF(AND($E32&lt;&gt;"",$F32&lt;&gt;""),MOD($F32-$E32,1)*24-$G32/60,0))</f>
        <v>8</v>
      </c>
      <c r="I32" s="22" t="n">
        <f aca="false">IF(OR($C32="Sa",$C32="So",$D32="Feiertag"),0,$H$9)</f>
        <v>8</v>
      </c>
      <c r="J32" s="23" t="n">
        <f aca="false">$H32-$I32</f>
        <v>0</v>
      </c>
      <c r="K32" s="24"/>
    </row>
    <row r="33" customFormat="false" ht="16.5" hidden="false" customHeight="true" outlineLevel="0" collapsed="false">
      <c r="B33" s="9" t="n">
        <v>46043</v>
      </c>
      <c r="C33" s="10" t="str">
        <f aca="false">CHOOSE(WEEKDAY(B33,2),"Mo","Di","Mi","Do","Fr","Sa","So")</f>
        <v>Mi</v>
      </c>
      <c r="D33" s="10" t="s">
        <v>36</v>
      </c>
      <c r="E33" s="11"/>
      <c r="F33" s="11"/>
      <c r="G33" s="12"/>
      <c r="H33" s="13" t="n">
        <f aca="false">IF(OR($D33="Urlaub",$D33="Krank"),$I33,IF(AND($E33&lt;&gt;"",$F33&lt;&gt;""),MOD($F33-$E33,1)*24-$G33/60,0))</f>
        <v>8</v>
      </c>
      <c r="I33" s="14" t="n">
        <f aca="false">IF(OR($C33="Sa",$C33="So",$D33="Feiertag"),0,$H$9)</f>
        <v>8</v>
      </c>
      <c r="J33" s="15" t="n">
        <f aca="false">$H33-$I33</f>
        <v>0</v>
      </c>
      <c r="K33" s="16"/>
    </row>
    <row r="34" customFormat="false" ht="16.5" hidden="false" customHeight="true" outlineLevel="0" collapsed="false">
      <c r="B34" s="17" t="n">
        <v>46044</v>
      </c>
      <c r="C34" s="18" t="str">
        <f aca="false">CHOOSE(WEEKDAY(B34,2),"Mo","Di","Mi","Do","Fr","Sa","So")</f>
        <v>Do</v>
      </c>
      <c r="D34" s="18" t="s">
        <v>36</v>
      </c>
      <c r="E34" s="19"/>
      <c r="F34" s="19"/>
      <c r="G34" s="20"/>
      <c r="H34" s="21" t="n">
        <f aca="false">IF(OR($D34="Urlaub",$D34="Krank"),$I34,IF(AND($E34&lt;&gt;"",$F34&lt;&gt;""),MOD($F34-$E34,1)*24-$G34/60,0))</f>
        <v>8</v>
      </c>
      <c r="I34" s="22" t="n">
        <f aca="false">IF(OR($C34="Sa",$C34="So",$D34="Feiertag"),0,$H$9)</f>
        <v>8</v>
      </c>
      <c r="J34" s="23" t="n">
        <f aca="false">$H34-$I34</f>
        <v>0</v>
      </c>
      <c r="K34" s="24"/>
    </row>
    <row r="35" customFormat="false" ht="16.5" hidden="false" customHeight="true" outlineLevel="0" collapsed="false">
      <c r="B35" s="9" t="n">
        <v>46045</v>
      </c>
      <c r="C35" s="10" t="str">
        <f aca="false">CHOOSE(WEEKDAY(B35,2),"Mo","Di","Mi","Do","Fr","Sa","So")</f>
        <v>Fr</v>
      </c>
      <c r="D35" s="10" t="s">
        <v>36</v>
      </c>
      <c r="E35" s="11"/>
      <c r="F35" s="11"/>
      <c r="G35" s="12"/>
      <c r="H35" s="13" t="n">
        <f aca="false">IF(OR($D35="Urlaub",$D35="Krank"),$I35,IF(AND($E35&lt;&gt;"",$F35&lt;&gt;""),MOD($F35-$E35,1)*24-$G35/60,0))</f>
        <v>8</v>
      </c>
      <c r="I35" s="14" t="n">
        <f aca="false">IF(OR($C35="Sa",$C35="So",$D35="Feiertag"),0,$H$9)</f>
        <v>8</v>
      </c>
      <c r="J35" s="15" t="n">
        <f aca="false">$H35-$I35</f>
        <v>0</v>
      </c>
      <c r="K35" s="16"/>
    </row>
    <row r="36" customFormat="false" ht="16.5" hidden="false" customHeight="true" outlineLevel="0" collapsed="false">
      <c r="B36" s="17" t="n">
        <v>46046</v>
      </c>
      <c r="C36" s="18" t="str">
        <f aca="false">CHOOSE(WEEKDAY(B36,2),"Mo","Di","Mi","Do","Fr","Sa","So")</f>
        <v>Sa</v>
      </c>
      <c r="D36" s="18" t="s">
        <v>30</v>
      </c>
      <c r="E36" s="19"/>
      <c r="F36" s="19"/>
      <c r="G36" s="20"/>
      <c r="H36" s="21" t="n">
        <f aca="false">IF(OR($D36="Urlaub",$D36="Krank"),$I36,IF(AND($E36&lt;&gt;"",$F36&lt;&gt;""),MOD($F36-$E36,1)*24-$G36/60,0))</f>
        <v>0</v>
      </c>
      <c r="I36" s="22" t="n">
        <f aca="false">IF(OR($C36="Sa",$C36="So",$D36="Feiertag"),0,$H$9)</f>
        <v>0</v>
      </c>
      <c r="J36" s="23" t="n">
        <f aca="false">$H36-$I36</f>
        <v>0</v>
      </c>
      <c r="K36" s="24"/>
    </row>
    <row r="37" customFormat="false" ht="16.5" hidden="false" customHeight="true" outlineLevel="0" collapsed="false">
      <c r="B37" s="9" t="n">
        <v>46047</v>
      </c>
      <c r="C37" s="10" t="str">
        <f aca="false">CHOOSE(WEEKDAY(B37,2),"Mo","Di","Mi","Do","Fr","Sa","So")</f>
        <v>So</v>
      </c>
      <c r="D37" s="10" t="s">
        <v>30</v>
      </c>
      <c r="E37" s="11"/>
      <c r="F37" s="11"/>
      <c r="G37" s="12"/>
      <c r="H37" s="13" t="n">
        <f aca="false">IF(OR($D37="Urlaub",$D37="Krank"),$I37,IF(AND($E37&lt;&gt;"",$F37&lt;&gt;""),MOD($F37-$E37,1)*24-$G37/60,0))</f>
        <v>0</v>
      </c>
      <c r="I37" s="14" t="n">
        <f aca="false">IF(OR($C37="Sa",$C37="So",$D37="Feiertag"),0,$H$9)</f>
        <v>0</v>
      </c>
      <c r="J37" s="15" t="n">
        <f aca="false">$H37-$I37</f>
        <v>0</v>
      </c>
      <c r="K37" s="16"/>
    </row>
    <row r="38" customFormat="false" ht="16.5" hidden="false" customHeight="true" outlineLevel="0" collapsed="false">
      <c r="B38" s="17" t="n">
        <v>46048</v>
      </c>
      <c r="C38" s="18" t="str">
        <f aca="false">CHOOSE(WEEKDAY(B38,2),"Mo","Di","Mi","Do","Fr","Sa","So")</f>
        <v>Mo</v>
      </c>
      <c r="D38" s="18" t="s">
        <v>28</v>
      </c>
      <c r="E38" s="19" t="n">
        <v>0.333333333333333</v>
      </c>
      <c r="F38" s="19" t="n">
        <v>0.708333333333333</v>
      </c>
      <c r="G38" s="20" t="n">
        <v>60</v>
      </c>
      <c r="H38" s="21" t="n">
        <f aca="false">IF(OR($D38="Urlaub",$D38="Krank"),$I38,IF(AND($E38&lt;&gt;"",$F38&lt;&gt;""),MOD($F38-$E38,1)*24-$G38/60,0))</f>
        <v>8</v>
      </c>
      <c r="I38" s="22" t="n">
        <f aca="false">IF(OR($C38="Sa",$C38="So",$D38="Feiertag"),0,$H$9)</f>
        <v>8</v>
      </c>
      <c r="J38" s="23" t="n">
        <f aca="false">$H38-$I38</f>
        <v>0</v>
      </c>
      <c r="K38" s="24"/>
    </row>
    <row r="39" customFormat="false" ht="16.5" hidden="false" customHeight="true" outlineLevel="0" collapsed="false">
      <c r="B39" s="9" t="n">
        <v>46049</v>
      </c>
      <c r="C39" s="10" t="str">
        <f aca="false">CHOOSE(WEEKDAY(B39,2),"Mo","Di","Mi","Do","Fr","Sa","So")</f>
        <v>Di</v>
      </c>
      <c r="D39" s="10" t="s">
        <v>28</v>
      </c>
      <c r="E39" s="11" t="n">
        <v>0.322916666666667</v>
      </c>
      <c r="F39" s="11" t="n">
        <v>0.708333333333333</v>
      </c>
      <c r="G39" s="12" t="n">
        <v>45</v>
      </c>
      <c r="H39" s="13" t="n">
        <f aca="false">IF(OR($D39="Urlaub",$D39="Krank"),$I39,IF(AND($E39&lt;&gt;"",$F39&lt;&gt;""),MOD($F39-$E39,1)*24-$G39/60,0))</f>
        <v>8.5</v>
      </c>
      <c r="I39" s="14" t="n">
        <f aca="false">IF(OR($C39="Sa",$C39="So",$D39="Feiertag"),0,$H$9)</f>
        <v>8</v>
      </c>
      <c r="J39" s="15" t="n">
        <f aca="false">$H39-$I39</f>
        <v>0.5</v>
      </c>
      <c r="K39" s="16"/>
    </row>
    <row r="40" customFormat="false" ht="16.5" hidden="false" customHeight="true" outlineLevel="0" collapsed="false">
      <c r="B40" s="17" t="n">
        <v>46050</v>
      </c>
      <c r="C40" s="18" t="str">
        <f aca="false">CHOOSE(WEEKDAY(B40,2),"Mo","Di","Mi","Do","Fr","Sa","So")</f>
        <v>Mi</v>
      </c>
      <c r="D40" s="18" t="s">
        <v>38</v>
      </c>
      <c r="E40" s="19" t="n">
        <v>0.354166666666667</v>
      </c>
      <c r="F40" s="19" t="n">
        <v>0.708333333333333</v>
      </c>
      <c r="G40" s="20" t="n">
        <v>30</v>
      </c>
      <c r="H40" s="21" t="n">
        <f aca="false">IF(OR($D40="Urlaub",$D40="Krank"),$I40,IF(AND($E40&lt;&gt;"",$F40&lt;&gt;""),MOD($F40-$E40,1)*24-$G40/60,0))</f>
        <v>8</v>
      </c>
      <c r="I40" s="22" t="n">
        <f aca="false">IF(OR($C40="Sa",$C40="So",$D40="Feiertag"),0,$H$9)</f>
        <v>8</v>
      </c>
      <c r="J40" s="23" t="n">
        <f aca="false">$H40-$I40</f>
        <v>0</v>
      </c>
      <c r="K40" s="24" t="s">
        <v>39</v>
      </c>
    </row>
    <row r="41" customFormat="false" ht="16.5" hidden="false" customHeight="true" outlineLevel="0" collapsed="false">
      <c r="B41" s="9" t="n">
        <v>46051</v>
      </c>
      <c r="C41" s="10" t="str">
        <f aca="false">CHOOSE(WEEKDAY(B41,2),"Mo","Di","Mi","Do","Fr","Sa","So")</f>
        <v>Do</v>
      </c>
      <c r="D41" s="10" t="s">
        <v>28</v>
      </c>
      <c r="E41" s="11" t="n">
        <v>0.333333333333333</v>
      </c>
      <c r="F41" s="11" t="n">
        <v>0.791666666666667</v>
      </c>
      <c r="G41" s="12" t="n">
        <v>60</v>
      </c>
      <c r="H41" s="13" t="n">
        <f aca="false">IF(OR($D41="Urlaub",$D41="Krank"),$I41,IF(AND($E41&lt;&gt;"",$F41&lt;&gt;""),MOD($F41-$E41,1)*24-$G41/60,0))</f>
        <v>10</v>
      </c>
      <c r="I41" s="14" t="n">
        <f aca="false">IF(OR($C41="Sa",$C41="So",$D41="Feiertag"),0,$H$9)</f>
        <v>8</v>
      </c>
      <c r="J41" s="15" t="n">
        <f aca="false">$H41-$I41</f>
        <v>2</v>
      </c>
      <c r="K41" s="16" t="s">
        <v>40</v>
      </c>
    </row>
    <row r="42" customFormat="false" ht="16.5" hidden="false" customHeight="true" outlineLevel="0" collapsed="false">
      <c r="B42" s="17" t="n">
        <v>46052</v>
      </c>
      <c r="C42" s="18" t="str">
        <f aca="false">CHOOSE(WEEKDAY(B42,2),"Mo","Di","Mi","Do","Fr","Sa","So")</f>
        <v>Fr</v>
      </c>
      <c r="D42" s="18" t="s">
        <v>32</v>
      </c>
      <c r="E42" s="19" t="n">
        <v>0.333333333333333</v>
      </c>
      <c r="F42" s="19" t="n">
        <v>0.666666666666667</v>
      </c>
      <c r="G42" s="20" t="n">
        <v>30</v>
      </c>
      <c r="H42" s="21" t="n">
        <f aca="false">IF(OR($D42="Urlaub",$D42="Krank"),$I42,IF(AND($E42&lt;&gt;"",$F42&lt;&gt;""),MOD($F42-$E42,1)*24-$G42/60,0))</f>
        <v>7.5</v>
      </c>
      <c r="I42" s="22" t="n">
        <f aca="false">IF(OR($C42="Sa",$C42="So",$D42="Feiertag"),0,$H$9)</f>
        <v>8</v>
      </c>
      <c r="J42" s="23" t="n">
        <f aca="false">$H42-$I42</f>
        <v>-0.5</v>
      </c>
      <c r="K42" s="24"/>
    </row>
    <row r="43" customFormat="false" ht="16.5" hidden="false" customHeight="true" outlineLevel="0" collapsed="false">
      <c r="B43" s="9" t="n">
        <v>46053</v>
      </c>
      <c r="C43" s="10" t="str">
        <f aca="false">CHOOSE(WEEKDAY(B43,2),"Mo","Di","Mi","Do","Fr","Sa","So")</f>
        <v>Sa</v>
      </c>
      <c r="D43" s="10" t="s">
        <v>30</v>
      </c>
      <c r="E43" s="11"/>
      <c r="F43" s="11"/>
      <c r="G43" s="12"/>
      <c r="H43" s="13" t="n">
        <f aca="false">IF(OR($D43="Urlaub",$D43="Krank"),$I43,IF(AND($E43&lt;&gt;"",$F43&lt;&gt;""),MOD($F43-$E43,1)*24-$G43/60,0))</f>
        <v>0</v>
      </c>
      <c r="I43" s="14" t="n">
        <f aca="false">IF(OR($C43="Sa",$C43="So",$D43="Feiertag"),0,$H$9)</f>
        <v>0</v>
      </c>
      <c r="J43" s="15" t="n">
        <f aca="false">$H43-$I43</f>
        <v>0</v>
      </c>
      <c r="K43" s="16"/>
    </row>
    <row r="44" customFormat="false" ht="21.75" hidden="false" customHeight="true" outlineLevel="0" collapsed="false">
      <c r="B44" s="25" t="s">
        <v>41</v>
      </c>
      <c r="C44" s="25"/>
      <c r="D44" s="25"/>
      <c r="E44" s="25"/>
      <c r="F44" s="25"/>
      <c r="G44" s="25"/>
      <c r="H44" s="26" t="n">
        <f aca="false">SUM(H13:H43)</f>
        <v>171</v>
      </c>
      <c r="I44" s="26" t="n">
        <f aca="false">SUM(I13:I43)</f>
        <v>168</v>
      </c>
      <c r="J44" s="27" t="n">
        <f aca="false">SUM(J13:J43)</f>
        <v>3</v>
      </c>
      <c r="K44" s="28"/>
    </row>
    <row r="45" customFormat="false" ht="7.5" hidden="false" customHeight="true" outlineLevel="0" collapsed="false"/>
    <row r="46" customFormat="false" ht="18" hidden="false" customHeight="true" outlineLevel="0" collapsed="false">
      <c r="B46" s="4" t="s">
        <v>42</v>
      </c>
      <c r="C46" s="4"/>
      <c r="D46" s="4"/>
      <c r="E46" s="4"/>
      <c r="F46" s="4"/>
      <c r="G46" s="4"/>
      <c r="H46" s="4"/>
      <c r="I46" s="4"/>
      <c r="J46" s="4"/>
      <c r="K46" s="4"/>
    </row>
    <row r="47" customFormat="false" ht="18" hidden="false" customHeight="true" outlineLevel="0" collapsed="false">
      <c r="B47" s="8" t="s">
        <v>43</v>
      </c>
      <c r="C47" s="8"/>
      <c r="D47" s="8"/>
      <c r="E47" s="29" t="s">
        <v>44</v>
      </c>
      <c r="F47" s="29"/>
      <c r="G47" s="29"/>
      <c r="H47" s="30" t="s">
        <v>45</v>
      </c>
      <c r="I47" s="30"/>
      <c r="J47" s="30"/>
      <c r="K47" s="30"/>
    </row>
    <row r="48" customFormat="false" ht="30" hidden="false" customHeight="true" outlineLevel="0" collapsed="false">
      <c r="B48" s="31" t="n">
        <f aca="false">H44</f>
        <v>171</v>
      </c>
      <c r="C48" s="31"/>
      <c r="D48" s="31"/>
      <c r="E48" s="32" t="n">
        <f aca="false">I44</f>
        <v>168</v>
      </c>
      <c r="F48" s="32"/>
      <c r="G48" s="32"/>
      <c r="H48" s="33" t="n">
        <f aca="false">J44</f>
        <v>3</v>
      </c>
      <c r="I48" s="33"/>
      <c r="J48" s="33"/>
      <c r="K48" s="33"/>
    </row>
    <row r="49" customFormat="false" ht="7.5" hidden="false" customHeight="true" outlineLevel="0" collapsed="false"/>
    <row r="50" customFormat="false" ht="15.75" hidden="false" customHeight="true" outlineLevel="0" collapsed="false">
      <c r="B50" s="34" t="s">
        <v>46</v>
      </c>
      <c r="C50" s="34"/>
      <c r="D50" s="34" t="s">
        <v>47</v>
      </c>
      <c r="E50" s="34"/>
      <c r="F50" s="34" t="s">
        <v>48</v>
      </c>
      <c r="G50" s="34"/>
      <c r="H50" s="34" t="s">
        <v>49</v>
      </c>
      <c r="I50" s="34"/>
      <c r="J50" s="34" t="s">
        <v>50</v>
      </c>
      <c r="K50" s="34"/>
    </row>
    <row r="51" customFormat="false" ht="25.5" hidden="false" customHeight="true" outlineLevel="0" collapsed="false">
      <c r="B51" s="35" t="n">
        <f aca="false">COUNTIF(D13:D43,"Arbeit")+COUNTIF(D13:D43,"Homeoffice")+COUNTIF(D13:D43,"Fortbildung")</f>
        <v>14</v>
      </c>
      <c r="C51" s="35"/>
      <c r="D51" s="35" t="n">
        <f aca="false">COUNTIF(D13:D43,"Urlaub")</f>
        <v>5</v>
      </c>
      <c r="E51" s="35"/>
      <c r="F51" s="35" t="n">
        <f aca="false">COUNTIF(D13:D43,"Krank")</f>
        <v>2</v>
      </c>
      <c r="G51" s="35"/>
      <c r="H51" s="35" t="n">
        <f aca="false">COUNTIF(D13:D43,"Feiertag")</f>
        <v>1</v>
      </c>
      <c r="I51" s="35"/>
      <c r="J51" s="35" t="n">
        <f aca="false">COUNTIF(D13:D43,"Frei")+COUNTIF(D13:D43,"Gleittag")</f>
        <v>9</v>
      </c>
      <c r="K51" s="35"/>
    </row>
    <row r="53" customFormat="false" ht="18" hidden="false" customHeight="true" outlineLevel="0" collapsed="false">
      <c r="B53" s="4" t="s">
        <v>51</v>
      </c>
      <c r="C53" s="4"/>
      <c r="D53" s="4"/>
      <c r="E53" s="4"/>
      <c r="F53" s="4"/>
      <c r="G53" s="4"/>
      <c r="H53" s="4"/>
      <c r="I53" s="4"/>
      <c r="J53" s="4"/>
      <c r="K53" s="4"/>
    </row>
    <row r="54" customFormat="false" ht="21.75" hidden="false" customHeight="true" outlineLevel="0" collapsed="false">
      <c r="B54" s="36" t="s">
        <v>52</v>
      </c>
      <c r="C54" s="36"/>
      <c r="D54" s="36"/>
      <c r="E54" s="36"/>
    </row>
    <row r="56" customFormat="false" ht="24" hidden="false" customHeight="true" outlineLevel="0" collapsed="false">
      <c r="B56" s="37"/>
      <c r="C56" s="37"/>
      <c r="D56" s="37"/>
      <c r="E56" s="37"/>
      <c r="H56" s="37"/>
      <c r="I56" s="37"/>
      <c r="J56" s="37"/>
      <c r="K56" s="37"/>
    </row>
    <row r="57" customFormat="false" ht="15" hidden="false" customHeight="true" outlineLevel="0" collapsed="false">
      <c r="B57" s="38" t="s">
        <v>53</v>
      </c>
      <c r="C57" s="38"/>
      <c r="D57" s="38"/>
      <c r="E57" s="38"/>
      <c r="H57" s="38" t="s">
        <v>54</v>
      </c>
      <c r="I57" s="38"/>
      <c r="J57" s="38"/>
      <c r="K57" s="38"/>
    </row>
    <row r="59" customFormat="false" ht="18" hidden="false" customHeight="true" outlineLevel="0" collapsed="false">
      <c r="B59" s="4" t="s">
        <v>55</v>
      </c>
      <c r="C59" s="4"/>
      <c r="D59" s="4"/>
      <c r="E59" s="4"/>
      <c r="F59" s="4"/>
      <c r="G59" s="4"/>
      <c r="H59" s="4"/>
      <c r="I59" s="4"/>
      <c r="J59" s="4"/>
      <c r="K59" s="4"/>
    </row>
    <row r="60" customFormat="false" ht="27.75" hidden="false" customHeight="true" outlineLevel="0" collapsed="false">
      <c r="B60" s="39" t="s">
        <v>56</v>
      </c>
      <c r="C60" s="39"/>
      <c r="D60" s="39"/>
      <c r="E60" s="39"/>
      <c r="F60" s="39"/>
      <c r="G60" s="39"/>
      <c r="H60" s="39"/>
      <c r="I60" s="39"/>
      <c r="J60" s="39"/>
      <c r="K60" s="39"/>
    </row>
    <row r="61" customFormat="false" ht="27.75" hidden="false" customHeight="true" outlineLevel="0" collapsed="false">
      <c r="B61" s="39" t="s">
        <v>57</v>
      </c>
      <c r="C61" s="39"/>
      <c r="D61" s="39"/>
      <c r="E61" s="39"/>
      <c r="F61" s="39"/>
      <c r="G61" s="39"/>
      <c r="H61" s="39"/>
      <c r="I61" s="39"/>
      <c r="J61" s="39"/>
      <c r="K61" s="39"/>
    </row>
    <row r="62" customFormat="false" ht="27.75" hidden="false" customHeight="true" outlineLevel="0" collapsed="false">
      <c r="B62" s="39" t="s">
        <v>58</v>
      </c>
      <c r="C62" s="39"/>
      <c r="D62" s="39"/>
      <c r="E62" s="39"/>
      <c r="F62" s="39"/>
      <c r="G62" s="39"/>
      <c r="H62" s="39"/>
      <c r="I62" s="39"/>
      <c r="J62" s="39"/>
      <c r="K62" s="39"/>
    </row>
    <row r="63" customFormat="false" ht="27.75" hidden="false" customHeight="true" outlineLevel="0" collapsed="false">
      <c r="B63" s="39" t="s">
        <v>59</v>
      </c>
      <c r="C63" s="39"/>
      <c r="D63" s="39"/>
      <c r="E63" s="39"/>
      <c r="F63" s="39"/>
      <c r="G63" s="39"/>
      <c r="H63" s="39"/>
      <c r="I63" s="39"/>
      <c r="J63" s="39"/>
      <c r="K63" s="39"/>
    </row>
  </sheetData>
  <mergeCells count="40">
    <mergeCell ref="B2:F3"/>
    <mergeCell ref="G2:K3"/>
    <mergeCell ref="B4:K4"/>
    <mergeCell ref="B6:K6"/>
    <mergeCell ref="C7:F7"/>
    <mergeCell ref="H7:K7"/>
    <mergeCell ref="C8:F8"/>
    <mergeCell ref="H8:K8"/>
    <mergeCell ref="C9:F9"/>
    <mergeCell ref="H9:K9"/>
    <mergeCell ref="B11:K11"/>
    <mergeCell ref="B44:G44"/>
    <mergeCell ref="B46:K46"/>
    <mergeCell ref="B47:D47"/>
    <mergeCell ref="E47:G47"/>
    <mergeCell ref="H47:K47"/>
    <mergeCell ref="B48:D48"/>
    <mergeCell ref="E48:G48"/>
    <mergeCell ref="H48:K48"/>
    <mergeCell ref="B50:C50"/>
    <mergeCell ref="D50:E50"/>
    <mergeCell ref="F50:G50"/>
    <mergeCell ref="H50:I50"/>
    <mergeCell ref="J50:K50"/>
    <mergeCell ref="B51:C51"/>
    <mergeCell ref="D51:E51"/>
    <mergeCell ref="F51:G51"/>
    <mergeCell ref="H51:I51"/>
    <mergeCell ref="J51:K51"/>
    <mergeCell ref="B53:K53"/>
    <mergeCell ref="B54:E54"/>
    <mergeCell ref="B56:E56"/>
    <mergeCell ref="H56:K56"/>
    <mergeCell ref="B57:E57"/>
    <mergeCell ref="H57:K57"/>
    <mergeCell ref="B59:K59"/>
    <mergeCell ref="B60:K60"/>
    <mergeCell ref="B61:K61"/>
    <mergeCell ref="B62:K62"/>
    <mergeCell ref="B63:K63"/>
  </mergeCells>
  <conditionalFormatting sqref="B13:K43">
    <cfRule type="expression" priority="2" aboveAverage="0" equalAverage="0" bottom="0" percent="0" rank="0" text="" dxfId="0">
      <formula>OR($C13="Sa",$C13="So")</formula>
    </cfRule>
    <cfRule type="expression" priority="3" aboveAverage="0" equalAverage="0" bottom="0" percent="0" rank="0" text="" dxfId="1">
      <formula>$D13="Feiertag"</formula>
    </cfRule>
  </conditionalFormatting>
  <conditionalFormatting sqref="J13:J43">
    <cfRule type="cellIs" priority="4" operator="lessThan" aboveAverage="0" equalAverage="0" bottom="0" percent="0" rank="0" text="" dxfId="2">
      <formula>0</formula>
    </cfRule>
    <cfRule type="cellIs" priority="5" operator="greaterThan" aboveAverage="0" equalAverage="0" bottom="0" percent="0" rank="0" text="" dxfId="3">
      <formula>0</formula>
    </cfRule>
  </conditionalFormatting>
  <conditionalFormatting sqref="J44">
    <cfRule type="cellIs" priority="6" operator="lessThan" aboveAverage="0" equalAverage="0" bottom="0" percent="0" rank="0" text="" dxfId="2">
      <formula>0</formula>
    </cfRule>
    <cfRule type="cellIs" priority="7" operator="greaterThan" aboveAverage="0" equalAverage="0" bottom="0" percent="0" rank="0" text="" dxfId="3">
      <formula>0</formula>
    </cfRule>
  </conditionalFormatting>
  <dataValidations count="1">
    <dataValidation allowBlank="true" error="Bitte einen Wert aus der Liste wählen." errorStyle="stop" errorTitle="Ungültige Eingabe" operator="between" prompt="Art des Tages auswählen" promptTitle="Art" showDropDown="false" showErrorMessage="false" showInputMessage="false" sqref="D13:D43" type="list">
      <formula1>"Arbeit,Homeoffice,Urlaub,Krank,Feiertag,Gleittag,Frei,Fortbildung"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2026-09-05T08:50:38Z</dcterms:created>
  <dc:creator>openpyxl</dc:creator>
  <dc:description/>
  <dc:language>en-US</dc:language>
  <cp:lastModifiedBy/>
  <dcterms:modified xsi:type="dcterms:W3CDTF">2026-09-05T08:50:39Z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