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"/>
    </mc:Choice>
  </mc:AlternateContent>
  <xr:revisionPtr revIDLastSave="0" documentId="13_ncr:1_{569EA52F-079B-449A-9D44-53BA7B017E8B}" xr6:coauthVersionLast="47" xr6:coauthVersionMax="47" xr10:uidLastSave="{00000000-0000-0000-0000-000000000000}"/>
  <bookViews>
    <workbookView xWindow="690" yWindow="690" windowWidth="25500" windowHeight="13500" tabRatio="500" xr2:uid="{00000000-000D-0000-FFFF-FFFF00000000}"/>
  </bookViews>
  <sheets>
    <sheet name="Anforderungsliste" sheetId="1" r:id="rId1"/>
    <sheet name="Anleitung" sheetId="2" r:id="rId2"/>
  </sheets>
  <definedNames>
    <definedName name="_xlnm.Print_Titles" localSheetId="0">Anforderungsliste!$19:$19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48" i="1" l="1"/>
  <c r="C47" i="1"/>
  <c r="C46" i="1"/>
  <c r="C44" i="1"/>
  <c r="C43" i="1"/>
  <c r="C42" i="1"/>
  <c r="C41" i="1"/>
  <c r="B15" i="1"/>
  <c r="B14" i="1"/>
  <c r="D12" i="1"/>
  <c r="D11" i="1"/>
  <c r="D10" i="1"/>
  <c r="D9" i="1"/>
  <c r="D8" i="1"/>
</calcChain>
</file>

<file path=xl/sharedStrings.xml><?xml version="1.0" encoding="utf-8"?>
<sst xmlns="http://schemas.openxmlformats.org/spreadsheetml/2006/main" count="234" uniqueCount="159">
  <si>
    <t>AL</t>
  </si>
  <si>
    <t>ANFORDERUNGSLISTE</t>
  </si>
  <si>
    <t>PROJEKT</t>
  </si>
  <si>
    <t>Baugruppe »Orion«</t>
  </si>
  <si>
    <t>Dokument-Nr. AL-2027-014 · Technische Anforderungsspezifikation</t>
  </si>
  <si>
    <t>VERSION</t>
  </si>
  <si>
    <t>1.3</t>
  </si>
  <si>
    <t>STAND</t>
  </si>
  <si>
    <t>10.10.2026</t>
  </si>
  <si>
    <t>KENNZAHLEN</t>
  </si>
  <si>
    <t>STATUS-VERTEILUNG</t>
  </si>
  <si>
    <t>ANFORDERUNGEN NACH PRIORITÄT</t>
  </si>
  <si>
    <t>Anforderungen gesamt</t>
  </si>
  <si>
    <t>Forderungen (F)</t>
  </si>
  <si>
    <t>Wünsche (W)</t>
  </si>
  <si>
    <t>Erfüllt</t>
  </si>
  <si>
    <t>Erfüllungsgrad</t>
  </si>
  <si>
    <t>●  Erfüllt</t>
  </si>
  <si>
    <t>●  In Bearbeitung</t>
  </si>
  <si>
    <t>●  Offen</t>
  </si>
  <si>
    <t>●  Verworfen</t>
  </si>
  <si>
    <t>●  F = Forderung</t>
  </si>
  <si>
    <t>●  W = Wunsch</t>
  </si>
  <si>
    <t>Nr.</t>
  </si>
  <si>
    <t>Kategorie</t>
  </si>
  <si>
    <t>Anforderung / Beschreibung</t>
  </si>
  <si>
    <t>Art</t>
  </si>
  <si>
    <t>Priorität</t>
  </si>
  <si>
    <t>Zielwert / Größe</t>
  </si>
  <si>
    <t>Einheit</t>
  </si>
  <si>
    <t>Quelle</t>
  </si>
  <si>
    <t>Verantwortlich</t>
  </si>
  <si>
    <t>Verifizierung</t>
  </si>
  <si>
    <t>Status</t>
  </si>
  <si>
    <t>A-001</t>
  </si>
  <si>
    <t>Geometrie</t>
  </si>
  <si>
    <t>Maximale Abmessungen (L×B×H) einhalten</t>
  </si>
  <si>
    <t>F</t>
  </si>
  <si>
    <t>Muss</t>
  </si>
  <si>
    <t>≤ 600 × 400 × 300</t>
  </si>
  <si>
    <t>mm</t>
  </si>
  <si>
    <t>Lastenheft</t>
  </si>
  <si>
    <t>Konstruktion</t>
  </si>
  <si>
    <t>Messung</t>
  </si>
  <si>
    <t>A-002</t>
  </si>
  <si>
    <t>Masse</t>
  </si>
  <si>
    <t>Gesamtgewicht begrenzen</t>
  </si>
  <si>
    <t>≤ 12</t>
  </si>
  <si>
    <t>kg</t>
  </si>
  <si>
    <t>Kunde</t>
  </si>
  <si>
    <t>Wägung</t>
  </si>
  <si>
    <t>In Bearbeitung</t>
  </si>
  <si>
    <t>A-003</t>
  </si>
  <si>
    <t>Kräfte</t>
  </si>
  <si>
    <t>Statische Tragfähigkeit sicherstellen</t>
  </si>
  <si>
    <t>≥ 250</t>
  </si>
  <si>
    <t>N</t>
  </si>
  <si>
    <t>Norm</t>
  </si>
  <si>
    <t>Berechnung</t>
  </si>
  <si>
    <t>Offen</t>
  </si>
  <si>
    <t>A-004</t>
  </si>
  <si>
    <t>Energie</t>
  </si>
  <si>
    <t>Leistungsaufnahme begrenzen</t>
  </si>
  <si>
    <t>W</t>
  </si>
  <si>
    <t>Soll</t>
  </si>
  <si>
    <t>≤ 150</t>
  </si>
  <si>
    <t>Elektrik</t>
  </si>
  <si>
    <t>A-005</t>
  </si>
  <si>
    <t>Sicherheit</t>
  </si>
  <si>
    <t>Schutzart des Gehäuses erfüllen</t>
  </si>
  <si>
    <t>IP54</t>
  </si>
  <si>
    <t>–</t>
  </si>
  <si>
    <t>Qualitätssicherung</t>
  </si>
  <si>
    <t>Prüfbericht</t>
  </si>
  <si>
    <t>A-006</t>
  </si>
  <si>
    <t>Ergonomie</t>
  </si>
  <si>
    <t>Maximale Bedienkraft begrenzen</t>
  </si>
  <si>
    <t>≤ 40</t>
  </si>
  <si>
    <t>Nutzerstudie</t>
  </si>
  <si>
    <t>Design</t>
  </si>
  <si>
    <t>Test</t>
  </si>
  <si>
    <t>A-007</t>
  </si>
  <si>
    <t>Werkstoff</t>
  </si>
  <si>
    <t>Korrosionsbeständiges Material verwenden</t>
  </si>
  <si>
    <t>Edelstahl 1.4301</t>
  </si>
  <si>
    <t>Einkauf</t>
  </si>
  <si>
    <t>Nachweis</t>
  </si>
  <si>
    <t>A-008</t>
  </si>
  <si>
    <t>Fertigung</t>
  </si>
  <si>
    <t>Mit Standardverfahren fertigbar</t>
  </si>
  <si>
    <t>Kann</t>
  </si>
  <si>
    <t>Produktion</t>
  </si>
  <si>
    <t>Review</t>
  </si>
  <si>
    <t>A-009</t>
  </si>
  <si>
    <t>Umwelt</t>
  </si>
  <si>
    <t>Betriebstemperaturbereich einhalten</t>
  </si>
  <si>
    <t>−10 bis +60</t>
  </si>
  <si>
    <t>°C</t>
  </si>
  <si>
    <t>Entwicklung</t>
  </si>
  <si>
    <t>A-010</t>
  </si>
  <si>
    <t>Kosten</t>
  </si>
  <si>
    <t>Herstellkosten je Stück begrenzen</t>
  </si>
  <si>
    <t>≤ 85</t>
  </si>
  <si>
    <t>€</t>
  </si>
  <si>
    <t>Vertrieb</t>
  </si>
  <si>
    <t>Controlling</t>
  </si>
  <si>
    <t>Kalkulation</t>
  </si>
  <si>
    <t>A-011</t>
  </si>
  <si>
    <t>Termin</t>
  </si>
  <si>
    <t>Funktionsprototyp bereitstellen</t>
  </si>
  <si>
    <t>30.06.2027</t>
  </si>
  <si>
    <t>Datum</t>
  </si>
  <si>
    <t>Projektleitung</t>
  </si>
  <si>
    <t>A-012</t>
  </si>
  <si>
    <t>Recycling</t>
  </si>
  <si>
    <t>Recyclingquote erreichen</t>
  </si>
  <si>
    <t>≥ 90</t>
  </si>
  <si>
    <t>%</t>
  </si>
  <si>
    <t>Nachhaltigkeit</t>
  </si>
  <si>
    <t>A-013</t>
  </si>
  <si>
    <t>Signal</t>
  </si>
  <si>
    <t>Standardschnittstelle unterstützen</t>
  </si>
  <si>
    <t>USB-C</t>
  </si>
  <si>
    <t>A-014</t>
  </si>
  <si>
    <t>Instandhaltung</t>
  </si>
  <si>
    <t>Wartungsintervall gewährleisten</t>
  </si>
  <si>
    <t>≥ 2.000</t>
  </si>
  <si>
    <t>h</t>
  </si>
  <si>
    <t>Service</t>
  </si>
  <si>
    <t>Verworfen</t>
  </si>
  <si>
    <t>Blau = Eingabefeld · Art, Priorität und Status sind farblich codiert · die Diagramme oben aktualisieren sich automatisch.</t>
  </si>
  <si>
    <t>Auswertungsdaten (Grundlage der Diagramme)</t>
  </si>
  <si>
    <t xml:space="preserve">   ANLEITUNG &amp; LEGENDE</t>
  </si>
  <si>
    <t xml:space="preserve">   So nutzen Sie die Anforderungsliste 2027</t>
  </si>
  <si>
    <t>Zweck</t>
  </si>
  <si>
    <t>Die Anforderungsliste erfasst alle Anforderungen an ein Produkt oder System, unterscheidet Forderungen (zwingend) von Wünschen (optional) und zeigt Verifizierung und Erfüllungsstand transparent an.</t>
  </si>
  <si>
    <t>Spalten</t>
  </si>
  <si>
    <t>Eindeutige Kennung je Anforderung (z. B. A-001).</t>
  </si>
  <si>
    <t>Merkmalsgruppe (Geometrie, Kräfte, Energie, Sicherheit, Kosten …).</t>
  </si>
  <si>
    <t>Prägnante, möglichst messbare Formulierung.</t>
  </si>
  <si>
    <t>F = Forderung (zwingend) · W = Wunsch (optional).</t>
  </si>
  <si>
    <t>Muss / Soll / Kann.</t>
  </si>
  <si>
    <t>Zielwert / Größe &amp; Einheit</t>
  </si>
  <si>
    <t>Quantifizierter Zielwert mit Maßeinheit.</t>
  </si>
  <si>
    <t>Herkunft (Kunde, Norm, Lastenheft, Studie …).</t>
  </si>
  <si>
    <t>Rolle oder Bereich der Umsetzung.</t>
  </si>
  <si>
    <t>Nachweisart (Messung, Berechnung, Prüfbericht, Test …).</t>
  </si>
  <si>
    <t>Offen · In Bearbeitung · Erfüllt · Verworfen (Farbkennung).</t>
  </si>
  <si>
    <t>Funktionen</t>
  </si>
  <si>
    <t>Kennzahlen &amp; Diagramme</t>
  </si>
  <si>
    <t>Kennzahlen, Status-Dönutdiagramm und Prioritäten-Balken berechnen sich automatisch.</t>
  </si>
  <si>
    <t>Dynamischer Balken zeigt den Anteil erfüllter Anforderungen.</t>
  </si>
  <si>
    <t>Auswahlmenüs</t>
  </si>
  <si>
    <t>Kategorie, Art, Priorität, Verifizierung und Status per Dropdown.</t>
  </si>
  <si>
    <t>Farblogik</t>
  </si>
  <si>
    <t>Art, Priorität und Status sind farblich codiert.</t>
  </si>
  <si>
    <t>Erweitern</t>
  </si>
  <si>
    <t>Neue Zeilen unterhalb ergänzen – Formeln, Diagramme und Formatierung gelten weiter.</t>
  </si>
  <si>
    <t>Hinweis: Allgemeine Arbeitshilfe mit frei erfundenen Beispieldaten. Angaben an das eigene Projekt anpassen.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</si>
</sst>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5" x14ac:knownFonts="1">
    <font>
      <sz val="11"/>
      <color theme="1"/>
      <name val="Calibri"/>
      <family val="2"/>
      <charset val="1"/>
    </font>
    <font>
      <b/>
      <sz val="15"/>
      <color rgb="FFFFFFFF"/>
      <name val="Calibri"/>
      <charset val="1"/>
    </font>
    <font>
      <b/>
      <sz val="20"/>
      <color rgb="FFFFFFFF"/>
      <name val="Calibri"/>
      <charset val="1"/>
    </font>
    <font>
      <b/>
      <sz val="8"/>
      <color rgb="FF9AA29E"/>
      <name val="Calibri"/>
      <charset val="1"/>
    </font>
    <font>
      <b/>
      <sz val="9.5"/>
      <color rgb="FFFFFFFF"/>
      <name val="Calibri"/>
      <charset val="1"/>
    </font>
    <font>
      <sz val="10"/>
      <color rgb="FFC3CBC7"/>
      <name val="Calibri"/>
      <charset val="1"/>
    </font>
    <font>
      <b/>
      <sz val="9"/>
      <color rgb="FF0B7E57"/>
      <name val="Calibri"/>
      <charset val="1"/>
    </font>
    <font>
      <b/>
      <sz val="8"/>
      <color rgb="FF79817E"/>
      <name val="Calibri"/>
      <charset val="1"/>
    </font>
    <font>
      <sz val="9"/>
      <color rgb="FF23272B"/>
      <name val="Calibri"/>
      <charset val="1"/>
    </font>
    <font>
      <b/>
      <sz val="10.5"/>
      <color rgb="FF22262B"/>
      <name val="Calibri"/>
      <charset val="1"/>
    </font>
    <font>
      <b/>
      <sz val="12"/>
      <color rgb="FF0B7E57"/>
      <name val="Calibri"/>
      <charset val="1"/>
    </font>
    <font>
      <sz val="9"/>
      <color rgb="FF0E9F6E"/>
      <name val="Calibri"/>
      <charset val="1"/>
    </font>
    <font>
      <b/>
      <i/>
      <sz val="8.5"/>
      <color rgb="FF79817E"/>
      <name val="Calibri"/>
      <charset val="1"/>
    </font>
    <font>
      <b/>
      <sz val="8.5"/>
      <color rgb="FF0E9F6E"/>
      <name val="Calibri"/>
      <charset val="1"/>
    </font>
    <font>
      <b/>
      <sz val="8.5"/>
      <color rgb="FFC58A17"/>
      <name val="Calibri"/>
      <charset val="1"/>
    </font>
    <font>
      <b/>
      <sz val="8.5"/>
      <color rgb="FF5E6B86"/>
      <name val="Calibri"/>
      <charset val="1"/>
    </font>
    <font>
      <b/>
      <sz val="8.5"/>
      <color rgb="FFD1493A"/>
      <name val="Calibri"/>
      <charset val="1"/>
    </font>
    <font>
      <b/>
      <sz val="8.5"/>
      <color rgb="FF0B7E57"/>
      <name val="Calibri"/>
      <charset val="1"/>
    </font>
    <font>
      <b/>
      <sz val="8.5"/>
      <color rgb="FF79817E"/>
      <name val="Calibri"/>
      <charset val="1"/>
    </font>
    <font>
      <b/>
      <sz val="8.5"/>
      <color rgb="FFFFFFFF"/>
      <name val="Calibri"/>
      <charset val="1"/>
    </font>
    <font>
      <sz val="9.5"/>
      <color rgb="FF2457C5"/>
      <name val="Calibri"/>
      <charset val="1"/>
    </font>
    <font>
      <sz val="9.5"/>
      <color rgb="FF23272B"/>
      <name val="Calibri"/>
      <charset val="1"/>
    </font>
    <font>
      <sz val="10.5"/>
      <color rgb="FFFFFFFF"/>
      <name val="Calibri"/>
      <charset val="1"/>
    </font>
    <font>
      <b/>
      <sz val="11"/>
      <color rgb="FF0B7E57"/>
      <name val="Calibri"/>
      <charset val="1"/>
    </font>
    <font>
      <b/>
      <sz val="9.5"/>
      <color rgb="FF23272B"/>
      <name val="Calibri"/>
      <charset val="1"/>
    </font>
  </fonts>
  <fills count="10">
    <fill>
      <patternFill patternType="none"/>
    </fill>
    <fill>
      <patternFill patternType="gray125"/>
    </fill>
    <fill>
      <patternFill patternType="solid">
        <fgColor rgb="FF22262B"/>
        <bgColor rgb="FF23272B"/>
      </patternFill>
    </fill>
    <fill>
      <patternFill patternType="solid">
        <fgColor rgb="FF0E9F6E"/>
        <bgColor rgb="FF008080"/>
      </patternFill>
    </fill>
    <fill>
      <patternFill patternType="solid">
        <fgColor rgb="FF31363D"/>
        <bgColor rgb="FF23272B"/>
      </patternFill>
    </fill>
    <fill>
      <patternFill patternType="solid">
        <fgColor rgb="FFFAFCFB"/>
        <bgColor rgb="FFFFFFFF"/>
      </patternFill>
    </fill>
    <fill>
      <patternFill patternType="solid">
        <fgColor rgb="FFF4F7F6"/>
        <bgColor rgb="FFFAFCFB"/>
      </patternFill>
    </fill>
    <fill>
      <patternFill patternType="solid">
        <fgColor rgb="FFD8F0E6"/>
        <bgColor rgb="FFE3F6EF"/>
      </patternFill>
    </fill>
    <fill>
      <patternFill patternType="solid">
        <fgColor rgb="FFFFFFFF"/>
        <bgColor rgb="FFFAFCFB"/>
      </patternFill>
    </fill>
    <fill>
      <patternFill patternType="solid">
        <fgColor rgb="FFE3F6EF"/>
        <bgColor rgb="FFEEF0EF"/>
      </patternFill>
    </fill>
  </fills>
  <borders count="4">
    <border>
      <left/>
      <right/>
      <top/>
      <bottom/>
      <diagonal/>
    </border>
    <border>
      <left style="thin">
        <color rgb="FFC4CEC9"/>
      </left>
      <right style="thin">
        <color rgb="FFC4CEC9"/>
      </right>
      <top style="thin">
        <color rgb="FFC4CEC9"/>
      </top>
      <bottom style="thin">
        <color rgb="FFC4CEC9"/>
      </bottom>
      <diagonal/>
    </border>
    <border>
      <left style="thin">
        <color rgb="FFDCE3E1"/>
      </left>
      <right style="thin">
        <color rgb="FFDCE3E1"/>
      </right>
      <top style="thin">
        <color rgb="FFDCE3E1"/>
      </top>
      <bottom style="thin">
        <color rgb="FFDCE3E1"/>
      </bottom>
      <diagonal/>
    </border>
    <border>
      <left/>
      <right/>
      <top/>
      <bottom style="medium">
        <color rgb="FF0E9F6E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left" vertical="center"/>
    </xf>
    <xf numFmtId="0" fontId="12" fillId="0" borderId="0" xfId="0" applyFont="1" applyAlignment="1">
      <alignment horizontal="left" vertical="center" indent="1"/>
    </xf>
    <xf numFmtId="0" fontId="18" fillId="6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left" vertical="center" indent="1"/>
    </xf>
    <xf numFmtId="0" fontId="11" fillId="5" borderId="1" xfId="0" applyFont="1" applyFill="1" applyBorder="1" applyAlignment="1">
      <alignment horizontal="left" vertical="center" indent="1"/>
    </xf>
    <xf numFmtId="0" fontId="8" fillId="5" borderId="1" xfId="0" applyFont="1" applyFill="1" applyBorder="1" applyAlignment="1">
      <alignment horizontal="left" vertical="center" indent="1"/>
    </xf>
    <xf numFmtId="0" fontId="6" fillId="5" borderId="1" xfId="0" applyFont="1" applyFill="1" applyBorder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0" fontId="4" fillId="4" borderId="1" xfId="0" applyFont="1" applyFill="1" applyBorder="1" applyAlignment="1">
      <alignment horizontal="right" vertical="center"/>
    </xf>
    <xf numFmtId="0" fontId="2" fillId="2" borderId="0" xfId="0" applyFont="1" applyFill="1" applyAlignment="1">
      <alignment horizontal="left" vertical="center" indent="1"/>
    </xf>
    <xf numFmtId="0" fontId="1" fillId="3" borderId="0" xfId="0" applyFont="1" applyFill="1" applyAlignment="1">
      <alignment horizontal="center" vertical="center"/>
    </xf>
    <xf numFmtId="0" fontId="0" fillId="2" borderId="0" xfId="0" applyFill="1"/>
    <xf numFmtId="0" fontId="3" fillId="4" borderId="1" xfId="0" applyFont="1" applyFill="1" applyBorder="1" applyAlignment="1">
      <alignment horizontal="left" vertical="center" indent="1"/>
    </xf>
    <xf numFmtId="0" fontId="0" fillId="3" borderId="0" xfId="0" applyFill="1"/>
    <xf numFmtId="0" fontId="7" fillId="0" borderId="0" xfId="0" applyFont="1" applyAlignment="1">
      <alignment horizontal="left" vertical="center" indent="1"/>
    </xf>
    <xf numFmtId="0" fontId="0" fillId="5" borderId="1" xfId="0" applyFill="1" applyBorder="1"/>
    <xf numFmtId="1" fontId="9" fillId="5" borderId="1" xfId="0" applyNumberFormat="1" applyFont="1" applyFill="1" applyBorder="1" applyAlignment="1">
      <alignment horizontal="right" vertical="center"/>
    </xf>
    <xf numFmtId="164" fontId="10" fillId="5" borderId="1" xfId="0" applyNumberFormat="1" applyFont="1" applyFill="1" applyBorder="1" applyAlignment="1">
      <alignment horizontal="right" vertical="center"/>
    </xf>
    <xf numFmtId="0" fontId="7" fillId="6" borderId="1" xfId="0" applyFont="1" applyFill="1" applyBorder="1" applyAlignment="1">
      <alignment horizontal="left" vertical="center" indent="1"/>
    </xf>
    <xf numFmtId="0" fontId="16" fillId="6" borderId="1" xfId="0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left" vertical="center" wrapText="1"/>
    </xf>
    <xf numFmtId="0" fontId="6" fillId="7" borderId="2" xfId="0" applyFont="1" applyFill="1" applyBorder="1" applyAlignment="1">
      <alignment horizontal="center" vertical="center"/>
    </xf>
    <xf numFmtId="0" fontId="20" fillId="8" borderId="2" xfId="0" applyFont="1" applyFill="1" applyBorder="1" applyAlignment="1">
      <alignment horizontal="left" vertical="center" wrapText="1"/>
    </xf>
    <xf numFmtId="0" fontId="20" fillId="8" borderId="2" xfId="0" applyFont="1" applyFill="1" applyBorder="1" applyAlignment="1">
      <alignment horizontal="center" vertical="center"/>
    </xf>
    <xf numFmtId="0" fontId="20" fillId="9" borderId="2" xfId="0" applyFont="1" applyFill="1" applyBorder="1" applyAlignment="1">
      <alignment horizontal="left" vertical="center" wrapText="1"/>
    </xf>
    <xf numFmtId="0" fontId="20" fillId="9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21" fillId="0" borderId="0" xfId="0" applyFont="1" applyAlignment="1">
      <alignment horizontal="left" vertical="center" indent="1"/>
    </xf>
    <xf numFmtId="1" fontId="21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left" vertical="top" wrapText="1" indent="1"/>
    </xf>
    <xf numFmtId="0" fontId="21" fillId="0" borderId="0" xfId="0" applyFont="1" applyAlignment="1">
      <alignment horizontal="left" vertical="center" wrapText="1"/>
    </xf>
    <xf numFmtId="0" fontId="22" fillId="3" borderId="0" xfId="0" applyFont="1" applyFill="1" applyAlignment="1">
      <alignment horizontal="left" vertical="center"/>
    </xf>
    <xf numFmtId="0" fontId="23" fillId="9" borderId="3" xfId="0" applyFont="1" applyFill="1" applyBorder="1" applyAlignment="1">
      <alignment horizontal="left" vertical="center" indent="1"/>
    </xf>
    <xf numFmtId="0" fontId="21" fillId="0" borderId="0" xfId="0" applyFont="1" applyAlignment="1">
      <alignment horizontal="left" vertical="top" wrapText="1" indent="1"/>
    </xf>
    <xf numFmtId="0" fontId="12" fillId="0" borderId="0" xfId="0" applyFont="1" applyAlignment="1">
      <alignment horizontal="left" vertical="center" wrapText="1"/>
    </xf>
  </cellXfs>
  <cellStyles count="1">
    <cellStyle name="Standard" xfId="0" builtinId="0"/>
  </cellStyles>
  <dxfs count="9">
    <dxf>
      <font>
        <b/>
        <sz val="9"/>
        <color rgb="FFD1493A"/>
        <name val="Calibri"/>
        <charset val="1"/>
      </font>
      <fill>
        <patternFill>
          <bgColor rgb="FFF6DEDB"/>
        </patternFill>
      </fill>
    </dxf>
    <dxf>
      <font>
        <b/>
        <sz val="9"/>
        <color rgb="FF5E6B86"/>
        <name val="Calibri"/>
        <charset val="1"/>
      </font>
      <fill>
        <patternFill>
          <bgColor rgb="FFEBEEF3"/>
        </patternFill>
      </fill>
    </dxf>
    <dxf>
      <font>
        <b/>
        <sz val="9"/>
        <color rgb="FFC58A17"/>
        <name val="Calibri"/>
        <charset val="1"/>
      </font>
      <fill>
        <patternFill>
          <bgColor rgb="FFFBF0D8"/>
        </patternFill>
      </fill>
    </dxf>
    <dxf>
      <font>
        <b/>
        <sz val="9"/>
        <color rgb="FF0B7E57"/>
        <name val="Calibri"/>
        <charset val="1"/>
      </font>
      <fill>
        <patternFill>
          <bgColor rgb="FFD8F0E6"/>
        </patternFill>
      </fill>
    </dxf>
    <dxf>
      <font>
        <sz val="9"/>
        <color rgb="FF99A0A4"/>
        <name val="Calibri"/>
        <charset val="1"/>
      </font>
      <fill>
        <patternFill>
          <bgColor rgb="FFEBEEF3"/>
        </patternFill>
      </fill>
    </dxf>
    <dxf>
      <font>
        <b/>
        <sz val="9"/>
        <color rgb="FFC58A17"/>
        <name val="Calibri"/>
        <charset val="1"/>
      </font>
      <fill>
        <patternFill>
          <bgColor rgb="FFFBF0D8"/>
        </patternFill>
      </fill>
    </dxf>
    <dxf>
      <font>
        <b/>
        <sz val="9"/>
        <color rgb="FF0B7E57"/>
        <name val="Calibri"/>
        <charset val="1"/>
      </font>
      <fill>
        <patternFill>
          <bgColor rgb="FFD8F0E6"/>
        </patternFill>
      </fill>
    </dxf>
    <dxf>
      <font>
        <sz val="9"/>
        <color rgb="FF79817E"/>
        <name val="Calibri"/>
        <charset val="1"/>
      </font>
      <fill>
        <patternFill>
          <bgColor rgb="FFEEF0EF"/>
        </patternFill>
      </fill>
    </dxf>
    <dxf>
      <font>
        <b/>
        <sz val="9"/>
        <color rgb="FF0B7E57"/>
        <name val="Calibri"/>
        <charset val="1"/>
      </font>
      <fill>
        <patternFill>
          <bgColor rgb="FFD8F0E6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AFCFB"/>
      <rgbColor rgb="FFFF00FF"/>
      <rgbColor rgb="FF00FFFF"/>
      <rgbColor rgb="FF800000"/>
      <rgbColor rgb="FF008000"/>
      <rgbColor rgb="FF000080"/>
      <rgbColor rgb="FF878787"/>
      <rgbColor rgb="FF800080"/>
      <rgbColor rgb="FF0B7E57"/>
      <rgbColor rgb="FFC3CBC7"/>
      <rgbColor rgb="FF79817E"/>
      <rgbColor rgb="FF9AA29E"/>
      <rgbColor rgb="FFD1493A"/>
      <rgbColor rgb="FFFBF0D8"/>
      <rgbColor rgb="FFE3F6EF"/>
      <rgbColor rgb="FF660066"/>
      <rgbColor rgb="FFFF8080"/>
      <rgbColor rgb="FF2457C5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8F0E6"/>
      <rgbColor rgb="FFDCE3E1"/>
      <rgbColor rgb="FFF4F7F6"/>
      <rgbColor rgb="FFC4CEC9"/>
      <rgbColor rgb="FFEBEEF3"/>
      <rgbColor rgb="FFEEF0EF"/>
      <rgbColor rgb="FFF6DEDB"/>
      <rgbColor rgb="FF4F81BD"/>
      <rgbColor rgb="FF33CCCC"/>
      <rgbColor rgb="FF99CC00"/>
      <rgbColor rgb="FFFFCC00"/>
      <rgbColor rgb="FFC58A17"/>
      <rgbColor rgb="FFFF6600"/>
      <rgbColor rgb="FF5E6B86"/>
      <rgbColor rgb="FF99A0A4"/>
      <rgbColor rgb="FF003366"/>
      <rgbColor rgb="FF0E9F6E"/>
      <rgbColor rgb="FF22262B"/>
      <rgbColor rgb="FF23272B"/>
      <rgbColor rgb="FF993300"/>
      <rgbColor rgb="FF993366"/>
      <rgbColor rgb="FF333399"/>
      <rgbColor rgb="FF31363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autoTitleDeleted val="1"/>
    <c:plotArea>
      <c:layout/>
      <c:doughnut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dPt>
            <c:idx val="0"/>
            <c:bubble3D val="0"/>
            <c:spPr>
              <a:solidFill>
                <a:srgbClr val="5E6B86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B432-4158-91DC-65427781DA58}"/>
              </c:ext>
            </c:extLst>
          </c:dPt>
          <c:dPt>
            <c:idx val="1"/>
            <c:bubble3D val="0"/>
            <c:spPr>
              <a:solidFill>
                <a:srgbClr val="C58A17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B432-4158-91DC-65427781DA58}"/>
              </c:ext>
            </c:extLst>
          </c:dPt>
          <c:dPt>
            <c:idx val="2"/>
            <c:bubble3D val="0"/>
            <c:spPr>
              <a:solidFill>
                <a:srgbClr val="0E9F6E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B432-4158-91DC-65427781DA58}"/>
              </c:ext>
            </c:extLst>
          </c:dPt>
          <c:dPt>
            <c:idx val="3"/>
            <c:bubble3D val="0"/>
            <c:spPr>
              <a:solidFill>
                <a:srgbClr val="D1493A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7-B432-4158-91DC-65427781DA58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1-B432-4158-91DC-65427781DA58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3-B432-4158-91DC-65427781DA58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5-B432-4158-91DC-65427781DA58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7-B432-4158-91DC-65427781DA5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1"/>
            <c:showBubbleSize val="1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Anforderungsliste!$B$41:$B$44</c:f>
              <c:strCache>
                <c:ptCount val="4"/>
                <c:pt idx="0">
                  <c:v>Offen</c:v>
                </c:pt>
                <c:pt idx="1">
                  <c:v>In Bearbeitung</c:v>
                </c:pt>
                <c:pt idx="2">
                  <c:v>Erfüllt</c:v>
                </c:pt>
                <c:pt idx="3">
                  <c:v>Verworfen</c:v>
                </c:pt>
              </c:strCache>
            </c:strRef>
          </c:cat>
          <c:val>
            <c:numRef>
              <c:f>Anforderungsliste!$C$41:$C$44</c:f>
              <c:numCache>
                <c:formatCode>0</c:formatCode>
                <c:ptCount val="4"/>
                <c:pt idx="0">
                  <c:v>7</c:v>
                </c:pt>
                <c:pt idx="1">
                  <c:v>3</c:v>
                </c:pt>
                <c:pt idx="2">
                  <c:v>3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432-4158-91DC-65427781DA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9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chemeClr val="bg2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B7E57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Anforderungsliste!$B$46:$B$48</c:f>
              <c:strCache>
                <c:ptCount val="3"/>
                <c:pt idx="0">
                  <c:v>Muss</c:v>
                </c:pt>
                <c:pt idx="1">
                  <c:v>Soll</c:v>
                </c:pt>
                <c:pt idx="2">
                  <c:v>Kann</c:v>
                </c:pt>
              </c:strCache>
            </c:strRef>
          </c:cat>
          <c:val>
            <c:numRef>
              <c:f>Anforderungsliste!$C$46:$C$48</c:f>
              <c:numCache>
                <c:formatCode>0</c:formatCode>
                <c:ptCount val="3"/>
                <c:pt idx="0">
                  <c:v>7</c:v>
                </c:pt>
                <c:pt idx="1">
                  <c:v>5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86-4532-94E5-B4D68F9865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870827"/>
        <c:axId val="50400396"/>
      </c:barChart>
      <c:catAx>
        <c:axId val="108708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50400396"/>
        <c:crosses val="autoZero"/>
        <c:auto val="1"/>
        <c:lblAlgn val="ctr"/>
        <c:lblOffset val="100"/>
        <c:noMultiLvlLbl val="0"/>
      </c:catAx>
      <c:valAx>
        <c:axId val="50400396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10870827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chemeClr val="bg2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2266949</xdr:colOff>
      <xdr:row>6</xdr:row>
      <xdr:rowOff>0</xdr:rowOff>
    </xdr:from>
    <xdr:to>
      <xdr:col>8</xdr:col>
      <xdr:colOff>85724</xdr:colOff>
      <xdr:row>14</xdr:row>
      <xdr:rowOff>23760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104775</xdr:colOff>
      <xdr:row>6</xdr:row>
      <xdr:rowOff>0</xdr:rowOff>
    </xdr:from>
    <xdr:to>
      <xdr:col>11</xdr:col>
      <xdr:colOff>895350</xdr:colOff>
      <xdr:row>14</xdr:row>
      <xdr:rowOff>23760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8"/>
  <sheetViews>
    <sheetView showGridLines="0" tabSelected="1" zoomScaleNormal="100" workbookViewId="0">
      <pane ySplit="19" topLeftCell="A20" activePane="bottomLeft" state="frozen"/>
      <selection pane="bottomLeft" activeCell="P35" sqref="P35"/>
    </sheetView>
  </sheetViews>
  <sheetFormatPr baseColWidth="10" defaultColWidth="8.7109375" defaultRowHeight="15" x14ac:dyDescent="0.25"/>
  <cols>
    <col min="1" max="1" width="1.85546875" customWidth="1"/>
    <col min="2" max="2" width="6" customWidth="1"/>
    <col min="3" max="3" width="15" customWidth="1"/>
    <col min="4" max="4" width="34" customWidth="1"/>
    <col min="5" max="5" width="6" customWidth="1"/>
    <col min="6" max="6" width="10" customWidth="1"/>
    <col min="7" max="7" width="16" customWidth="1"/>
    <col min="8" max="8" width="8" customWidth="1"/>
    <col min="9" max="9" width="13" customWidth="1"/>
    <col min="10" max="11" width="15" customWidth="1"/>
    <col min="12" max="12" width="14" customWidth="1"/>
    <col min="13" max="13" width="1.85546875" customWidth="1"/>
  </cols>
  <sheetData>
    <row r="1" spans="1:13" ht="18" customHeight="1" x14ac:dyDescent="0.25">
      <c r="A1" s="15"/>
      <c r="B1" s="14" t="s">
        <v>0</v>
      </c>
      <c r="C1" s="13" t="s">
        <v>1</v>
      </c>
      <c r="D1" s="13"/>
      <c r="E1" s="13"/>
      <c r="F1" s="13"/>
      <c r="G1" s="13"/>
      <c r="H1" s="15"/>
      <c r="I1" s="16" t="s">
        <v>2</v>
      </c>
      <c r="J1" s="12" t="s">
        <v>3</v>
      </c>
      <c r="K1" s="12"/>
      <c r="L1" s="12"/>
      <c r="M1" s="15"/>
    </row>
    <row r="2" spans="1:13" ht="18" customHeight="1" x14ac:dyDescent="0.25">
      <c r="A2" s="15"/>
      <c r="B2" s="14"/>
      <c r="C2" s="11" t="s">
        <v>4</v>
      </c>
      <c r="D2" s="11"/>
      <c r="E2" s="11"/>
      <c r="F2" s="11"/>
      <c r="G2" s="11"/>
      <c r="H2" s="15"/>
      <c r="I2" s="16" t="s">
        <v>5</v>
      </c>
      <c r="J2" s="12" t="s">
        <v>6</v>
      </c>
      <c r="K2" s="12"/>
      <c r="L2" s="12"/>
      <c r="M2" s="15"/>
    </row>
    <row r="3" spans="1:13" ht="18" customHeight="1" x14ac:dyDescent="0.25">
      <c r="A3" s="15"/>
      <c r="B3" s="14"/>
      <c r="C3" s="15"/>
      <c r="D3" s="15"/>
      <c r="E3" s="15"/>
      <c r="F3" s="15"/>
      <c r="G3" s="15"/>
      <c r="H3" s="15"/>
      <c r="I3" s="16" t="s">
        <v>7</v>
      </c>
      <c r="J3" s="12" t="s">
        <v>8</v>
      </c>
      <c r="K3" s="12"/>
      <c r="L3" s="12"/>
      <c r="M3" s="15"/>
    </row>
    <row r="4" spans="1:13" ht="3.75" customHeight="1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5" spans="1:13" ht="6.75" customHeight="1" x14ac:dyDescent="0.25"/>
    <row r="6" spans="1:13" ht="15" customHeight="1" x14ac:dyDescent="0.25">
      <c r="B6" s="10" t="s">
        <v>9</v>
      </c>
      <c r="C6" s="10"/>
      <c r="D6" s="10"/>
      <c r="E6" s="18" t="s">
        <v>10</v>
      </c>
      <c r="I6" s="18" t="s">
        <v>11</v>
      </c>
    </row>
    <row r="7" spans="1:13" ht="15" customHeight="1" x14ac:dyDescent="0.25">
      <c r="B7" s="19"/>
      <c r="C7" s="19"/>
      <c r="D7" s="19"/>
    </row>
    <row r="8" spans="1:13" ht="15" customHeight="1" x14ac:dyDescent="0.25">
      <c r="B8" s="9" t="s">
        <v>12</v>
      </c>
      <c r="C8" s="9"/>
      <c r="D8" s="20">
        <f>COUNTA($B$20:$B$36)</f>
        <v>14</v>
      </c>
    </row>
    <row r="9" spans="1:13" ht="15" customHeight="1" x14ac:dyDescent="0.25">
      <c r="B9" s="9" t="s">
        <v>13</v>
      </c>
      <c r="C9" s="9"/>
      <c r="D9" s="20">
        <f>COUNTIF($E$20:$E$36,"F")</f>
        <v>9</v>
      </c>
    </row>
    <row r="10" spans="1:13" ht="15" customHeight="1" x14ac:dyDescent="0.25">
      <c r="B10" s="9" t="s">
        <v>14</v>
      </c>
      <c r="C10" s="9"/>
      <c r="D10" s="20">
        <f>COUNTIF($E$20:$E$36,"W")</f>
        <v>5</v>
      </c>
    </row>
    <row r="11" spans="1:13" ht="15" customHeight="1" x14ac:dyDescent="0.25">
      <c r="B11" s="9" t="s">
        <v>15</v>
      </c>
      <c r="C11" s="9"/>
      <c r="D11" s="20">
        <f>COUNTIF($L$20:$L$36,"Erfüllt")</f>
        <v>3</v>
      </c>
    </row>
    <row r="12" spans="1:13" ht="15" customHeight="1" x14ac:dyDescent="0.25">
      <c r="B12" s="9" t="s">
        <v>16</v>
      </c>
      <c r="C12" s="9"/>
      <c r="D12" s="21">
        <f>IF(COUNTA($B$20:$B$36)=0,0,COUNTIF($L$20:$L$36,"Erfüllt")/COUNTA($B$20:$B$36))</f>
        <v>0.21428571428571427</v>
      </c>
    </row>
    <row r="13" spans="1:13" ht="15" customHeight="1" x14ac:dyDescent="0.25">
      <c r="B13" s="19"/>
      <c r="C13" s="19"/>
      <c r="D13" s="19"/>
    </row>
    <row r="14" spans="1:13" ht="15" customHeight="1" x14ac:dyDescent="0.25">
      <c r="B14" s="8" t="str">
        <f>REPT("█",ROUND(IF(COUNTA($B$20:$B$36)=0,0,COUNTIF($L$20:$L$36,"Erfüllt")/COUNTA($B$20:$B$36))*26,0))</f>
        <v>██████</v>
      </c>
      <c r="C14" s="8"/>
      <c r="D14" s="8"/>
    </row>
    <row r="15" spans="1:13" ht="15" customHeight="1" x14ac:dyDescent="0.25">
      <c r="B15" s="7" t="str">
        <f>"erfüllt: "&amp;COUNTIF($L$20:$L$36,"Erfüllt")&amp;" von "&amp;COUNTA($B$20:$B$36)</f>
        <v>erfüllt: 3 von 14</v>
      </c>
      <c r="C15" s="7"/>
      <c r="D15" s="7"/>
    </row>
    <row r="16" spans="1:13" ht="15" customHeight="1" x14ac:dyDescent="0.25">
      <c r="B16" s="19"/>
      <c r="C16" s="19"/>
      <c r="D16" s="19"/>
    </row>
    <row r="17" spans="2:12" ht="15.75" customHeight="1" x14ac:dyDescent="0.25">
      <c r="B17" s="22"/>
      <c r="C17" s="6" t="s">
        <v>17</v>
      </c>
      <c r="D17" s="6"/>
      <c r="E17" s="5" t="s">
        <v>18</v>
      </c>
      <c r="F17" s="5"/>
      <c r="G17" s="4" t="s">
        <v>19</v>
      </c>
      <c r="H17" s="4"/>
      <c r="I17" s="23" t="s">
        <v>20</v>
      </c>
      <c r="J17" s="24" t="s">
        <v>21</v>
      </c>
      <c r="K17" s="3" t="s">
        <v>22</v>
      </c>
      <c r="L17" s="3"/>
    </row>
    <row r="18" spans="2:12" ht="6" customHeight="1" x14ac:dyDescent="0.25"/>
    <row r="19" spans="2:12" ht="27" customHeight="1" x14ac:dyDescent="0.25">
      <c r="B19" s="25" t="s">
        <v>23</v>
      </c>
      <c r="C19" s="26" t="s">
        <v>24</v>
      </c>
      <c r="D19" s="26" t="s">
        <v>25</v>
      </c>
      <c r="E19" s="25" t="s">
        <v>26</v>
      </c>
      <c r="F19" s="25" t="s">
        <v>27</v>
      </c>
      <c r="G19" s="26" t="s">
        <v>28</v>
      </c>
      <c r="H19" s="25" t="s">
        <v>29</v>
      </c>
      <c r="I19" s="26" t="s">
        <v>30</v>
      </c>
      <c r="J19" s="26" t="s">
        <v>31</v>
      </c>
      <c r="K19" s="26" t="s">
        <v>32</v>
      </c>
      <c r="L19" s="25" t="s">
        <v>33</v>
      </c>
    </row>
    <row r="20" spans="2:12" ht="24" customHeight="1" x14ac:dyDescent="0.25">
      <c r="B20" s="27" t="s">
        <v>34</v>
      </c>
      <c r="C20" s="28" t="s">
        <v>35</v>
      </c>
      <c r="D20" s="28" t="s">
        <v>36</v>
      </c>
      <c r="E20" s="29" t="s">
        <v>37</v>
      </c>
      <c r="F20" s="29" t="s">
        <v>38</v>
      </c>
      <c r="G20" s="28" t="s">
        <v>39</v>
      </c>
      <c r="H20" s="29" t="s">
        <v>40</v>
      </c>
      <c r="I20" s="28" t="s">
        <v>41</v>
      </c>
      <c r="J20" s="28" t="s">
        <v>42</v>
      </c>
      <c r="K20" s="28" t="s">
        <v>43</v>
      </c>
      <c r="L20" s="29" t="s">
        <v>15</v>
      </c>
    </row>
    <row r="21" spans="2:12" ht="24" customHeight="1" x14ac:dyDescent="0.25">
      <c r="B21" s="27" t="s">
        <v>44</v>
      </c>
      <c r="C21" s="30" t="s">
        <v>45</v>
      </c>
      <c r="D21" s="30" t="s">
        <v>46</v>
      </c>
      <c r="E21" s="31" t="s">
        <v>37</v>
      </c>
      <c r="F21" s="31" t="s">
        <v>38</v>
      </c>
      <c r="G21" s="30" t="s">
        <v>47</v>
      </c>
      <c r="H21" s="31" t="s">
        <v>48</v>
      </c>
      <c r="I21" s="30" t="s">
        <v>49</v>
      </c>
      <c r="J21" s="30" t="s">
        <v>42</v>
      </c>
      <c r="K21" s="30" t="s">
        <v>50</v>
      </c>
      <c r="L21" s="31" t="s">
        <v>51</v>
      </c>
    </row>
    <row r="22" spans="2:12" ht="24" customHeight="1" x14ac:dyDescent="0.25">
      <c r="B22" s="27" t="s">
        <v>52</v>
      </c>
      <c r="C22" s="28" t="s">
        <v>53</v>
      </c>
      <c r="D22" s="28" t="s">
        <v>54</v>
      </c>
      <c r="E22" s="29" t="s">
        <v>37</v>
      </c>
      <c r="F22" s="29" t="s">
        <v>38</v>
      </c>
      <c r="G22" s="28" t="s">
        <v>55</v>
      </c>
      <c r="H22" s="29" t="s">
        <v>56</v>
      </c>
      <c r="I22" s="28" t="s">
        <v>57</v>
      </c>
      <c r="J22" s="28" t="s">
        <v>58</v>
      </c>
      <c r="K22" s="28" t="s">
        <v>58</v>
      </c>
      <c r="L22" s="29" t="s">
        <v>59</v>
      </c>
    </row>
    <row r="23" spans="2:12" ht="24" customHeight="1" x14ac:dyDescent="0.25">
      <c r="B23" s="27" t="s">
        <v>60</v>
      </c>
      <c r="C23" s="30" t="s">
        <v>61</v>
      </c>
      <c r="D23" s="30" t="s">
        <v>62</v>
      </c>
      <c r="E23" s="31" t="s">
        <v>63</v>
      </c>
      <c r="F23" s="31" t="s">
        <v>64</v>
      </c>
      <c r="G23" s="30" t="s">
        <v>65</v>
      </c>
      <c r="H23" s="31" t="s">
        <v>63</v>
      </c>
      <c r="I23" s="30" t="s">
        <v>41</v>
      </c>
      <c r="J23" s="30" t="s">
        <v>66</v>
      </c>
      <c r="K23" s="30" t="s">
        <v>43</v>
      </c>
      <c r="L23" s="31" t="s">
        <v>59</v>
      </c>
    </row>
    <row r="24" spans="2:12" ht="24" customHeight="1" x14ac:dyDescent="0.25">
      <c r="B24" s="27" t="s">
        <v>67</v>
      </c>
      <c r="C24" s="28" t="s">
        <v>68</v>
      </c>
      <c r="D24" s="28" t="s">
        <v>69</v>
      </c>
      <c r="E24" s="29" t="s">
        <v>37</v>
      </c>
      <c r="F24" s="29" t="s">
        <v>38</v>
      </c>
      <c r="G24" s="28" t="s">
        <v>70</v>
      </c>
      <c r="H24" s="29" t="s">
        <v>71</v>
      </c>
      <c r="I24" s="28" t="s">
        <v>57</v>
      </c>
      <c r="J24" s="28" t="s">
        <v>72</v>
      </c>
      <c r="K24" s="28" t="s">
        <v>73</v>
      </c>
      <c r="L24" s="29" t="s">
        <v>15</v>
      </c>
    </row>
    <row r="25" spans="2:12" ht="24" customHeight="1" x14ac:dyDescent="0.25">
      <c r="B25" s="27" t="s">
        <v>74</v>
      </c>
      <c r="C25" s="30" t="s">
        <v>75</v>
      </c>
      <c r="D25" s="30" t="s">
        <v>76</v>
      </c>
      <c r="E25" s="31" t="s">
        <v>63</v>
      </c>
      <c r="F25" s="31" t="s">
        <v>64</v>
      </c>
      <c r="G25" s="30" t="s">
        <v>77</v>
      </c>
      <c r="H25" s="31" t="s">
        <v>56</v>
      </c>
      <c r="I25" s="30" t="s">
        <v>78</v>
      </c>
      <c r="J25" s="30" t="s">
        <v>79</v>
      </c>
      <c r="K25" s="30" t="s">
        <v>80</v>
      </c>
      <c r="L25" s="31" t="s">
        <v>51</v>
      </c>
    </row>
    <row r="26" spans="2:12" ht="24" customHeight="1" x14ac:dyDescent="0.25">
      <c r="B26" s="27" t="s">
        <v>81</v>
      </c>
      <c r="C26" s="28" t="s">
        <v>82</v>
      </c>
      <c r="D26" s="28" t="s">
        <v>83</v>
      </c>
      <c r="E26" s="29" t="s">
        <v>37</v>
      </c>
      <c r="F26" s="29" t="s">
        <v>64</v>
      </c>
      <c r="G26" s="28" t="s">
        <v>84</v>
      </c>
      <c r="H26" s="29" t="s">
        <v>71</v>
      </c>
      <c r="I26" s="28" t="s">
        <v>42</v>
      </c>
      <c r="J26" s="28" t="s">
        <v>85</v>
      </c>
      <c r="K26" s="28" t="s">
        <v>86</v>
      </c>
      <c r="L26" s="29" t="s">
        <v>59</v>
      </c>
    </row>
    <row r="27" spans="2:12" ht="24" customHeight="1" x14ac:dyDescent="0.25">
      <c r="B27" s="27" t="s">
        <v>87</v>
      </c>
      <c r="C27" s="30" t="s">
        <v>88</v>
      </c>
      <c r="D27" s="30" t="s">
        <v>89</v>
      </c>
      <c r="E27" s="31" t="s">
        <v>63</v>
      </c>
      <c r="F27" s="31" t="s">
        <v>90</v>
      </c>
      <c r="G27" s="30" t="s">
        <v>71</v>
      </c>
      <c r="H27" s="31" t="s">
        <v>71</v>
      </c>
      <c r="I27" s="30" t="s">
        <v>91</v>
      </c>
      <c r="J27" s="30" t="s">
        <v>88</v>
      </c>
      <c r="K27" s="30" t="s">
        <v>92</v>
      </c>
      <c r="L27" s="31" t="s">
        <v>59</v>
      </c>
    </row>
    <row r="28" spans="2:12" ht="24" customHeight="1" x14ac:dyDescent="0.25">
      <c r="B28" s="27" t="s">
        <v>93</v>
      </c>
      <c r="C28" s="28" t="s">
        <v>94</v>
      </c>
      <c r="D28" s="28" t="s">
        <v>95</v>
      </c>
      <c r="E28" s="29" t="s">
        <v>37</v>
      </c>
      <c r="F28" s="29" t="s">
        <v>38</v>
      </c>
      <c r="G28" s="28" t="s">
        <v>96</v>
      </c>
      <c r="H28" s="29" t="s">
        <v>97</v>
      </c>
      <c r="I28" s="28" t="s">
        <v>41</v>
      </c>
      <c r="J28" s="28" t="s">
        <v>98</v>
      </c>
      <c r="K28" s="28" t="s">
        <v>80</v>
      </c>
      <c r="L28" s="29" t="s">
        <v>51</v>
      </c>
    </row>
    <row r="29" spans="2:12" ht="24" customHeight="1" x14ac:dyDescent="0.25">
      <c r="B29" s="27" t="s">
        <v>99</v>
      </c>
      <c r="C29" s="30" t="s">
        <v>100</v>
      </c>
      <c r="D29" s="30" t="s">
        <v>101</v>
      </c>
      <c r="E29" s="31" t="s">
        <v>37</v>
      </c>
      <c r="F29" s="31" t="s">
        <v>38</v>
      </c>
      <c r="G29" s="30" t="s">
        <v>102</v>
      </c>
      <c r="H29" s="31" t="s">
        <v>103</v>
      </c>
      <c r="I29" s="30" t="s">
        <v>104</v>
      </c>
      <c r="J29" s="30" t="s">
        <v>105</v>
      </c>
      <c r="K29" s="30" t="s">
        <v>106</v>
      </c>
      <c r="L29" s="31" t="s">
        <v>59</v>
      </c>
    </row>
    <row r="30" spans="2:12" ht="24" customHeight="1" x14ac:dyDescent="0.25">
      <c r="B30" s="27" t="s">
        <v>107</v>
      </c>
      <c r="C30" s="28" t="s">
        <v>108</v>
      </c>
      <c r="D30" s="28" t="s">
        <v>109</v>
      </c>
      <c r="E30" s="29" t="s">
        <v>37</v>
      </c>
      <c r="F30" s="29" t="s">
        <v>38</v>
      </c>
      <c r="G30" s="28" t="s">
        <v>110</v>
      </c>
      <c r="H30" s="29" t="s">
        <v>111</v>
      </c>
      <c r="I30" s="28" t="s">
        <v>112</v>
      </c>
      <c r="J30" s="28" t="s">
        <v>112</v>
      </c>
      <c r="K30" s="28" t="s">
        <v>92</v>
      </c>
      <c r="L30" s="29" t="s">
        <v>59</v>
      </c>
    </row>
    <row r="31" spans="2:12" ht="24" customHeight="1" x14ac:dyDescent="0.25">
      <c r="B31" s="27" t="s">
        <v>113</v>
      </c>
      <c r="C31" s="30" t="s">
        <v>114</v>
      </c>
      <c r="D31" s="30" t="s">
        <v>115</v>
      </c>
      <c r="E31" s="31" t="s">
        <v>63</v>
      </c>
      <c r="F31" s="31" t="s">
        <v>90</v>
      </c>
      <c r="G31" s="30" t="s">
        <v>116</v>
      </c>
      <c r="H31" s="31" t="s">
        <v>117</v>
      </c>
      <c r="I31" s="30" t="s">
        <v>118</v>
      </c>
      <c r="J31" s="30" t="s">
        <v>98</v>
      </c>
      <c r="K31" s="30" t="s">
        <v>86</v>
      </c>
      <c r="L31" s="31" t="s">
        <v>59</v>
      </c>
    </row>
    <row r="32" spans="2:12" ht="24" customHeight="1" x14ac:dyDescent="0.25">
      <c r="B32" s="27" t="s">
        <v>119</v>
      </c>
      <c r="C32" s="28" t="s">
        <v>120</v>
      </c>
      <c r="D32" s="28" t="s">
        <v>121</v>
      </c>
      <c r="E32" s="29" t="s">
        <v>37</v>
      </c>
      <c r="F32" s="29" t="s">
        <v>64</v>
      </c>
      <c r="G32" s="28" t="s">
        <v>122</v>
      </c>
      <c r="H32" s="29" t="s">
        <v>71</v>
      </c>
      <c r="I32" s="28" t="s">
        <v>41</v>
      </c>
      <c r="J32" s="28" t="s">
        <v>66</v>
      </c>
      <c r="K32" s="28" t="s">
        <v>80</v>
      </c>
      <c r="L32" s="29" t="s">
        <v>15</v>
      </c>
    </row>
    <row r="33" spans="2:12" ht="24" customHeight="1" x14ac:dyDescent="0.25">
      <c r="B33" s="27" t="s">
        <v>123</v>
      </c>
      <c r="C33" s="30" t="s">
        <v>124</v>
      </c>
      <c r="D33" s="30" t="s">
        <v>125</v>
      </c>
      <c r="E33" s="31" t="s">
        <v>63</v>
      </c>
      <c r="F33" s="31" t="s">
        <v>64</v>
      </c>
      <c r="G33" s="30" t="s">
        <v>126</v>
      </c>
      <c r="H33" s="31" t="s">
        <v>127</v>
      </c>
      <c r="I33" s="30" t="s">
        <v>128</v>
      </c>
      <c r="J33" s="30" t="s">
        <v>128</v>
      </c>
      <c r="K33" s="30" t="s">
        <v>92</v>
      </c>
      <c r="L33" s="31" t="s">
        <v>129</v>
      </c>
    </row>
    <row r="34" spans="2:12" ht="24" customHeight="1" x14ac:dyDescent="0.25">
      <c r="B34" s="32"/>
      <c r="C34" s="28"/>
      <c r="D34" s="28"/>
      <c r="E34" s="29"/>
      <c r="F34" s="29"/>
      <c r="G34" s="28"/>
      <c r="H34" s="29"/>
      <c r="I34" s="28"/>
      <c r="J34" s="28"/>
      <c r="K34" s="28"/>
      <c r="L34" s="29"/>
    </row>
    <row r="35" spans="2:12" ht="24" customHeight="1" x14ac:dyDescent="0.25">
      <c r="B35" s="33"/>
      <c r="C35" s="30"/>
      <c r="D35" s="30"/>
      <c r="E35" s="31"/>
      <c r="F35" s="31"/>
      <c r="G35" s="30"/>
      <c r="H35" s="31"/>
      <c r="I35" s="30"/>
      <c r="J35" s="30"/>
      <c r="K35" s="30"/>
      <c r="L35" s="31"/>
    </row>
    <row r="36" spans="2:12" ht="24" customHeight="1" x14ac:dyDescent="0.25">
      <c r="B36" s="32"/>
      <c r="C36" s="28"/>
      <c r="D36" s="28"/>
      <c r="E36" s="29"/>
      <c r="F36" s="29"/>
      <c r="G36" s="28"/>
      <c r="H36" s="29"/>
      <c r="I36" s="28"/>
      <c r="J36" s="28"/>
      <c r="K36" s="28"/>
      <c r="L36" s="29"/>
    </row>
    <row r="38" spans="2:12" x14ac:dyDescent="0.25">
      <c r="B38" s="2" t="s">
        <v>130</v>
      </c>
      <c r="C38" s="2"/>
      <c r="D38" s="2"/>
      <c r="E38" s="2"/>
      <c r="F38" s="2"/>
      <c r="G38" s="2"/>
      <c r="H38" s="2"/>
      <c r="I38" s="2"/>
      <c r="J38" s="2"/>
      <c r="K38" s="2"/>
      <c r="L38" s="2"/>
    </row>
    <row r="40" spans="2:12" x14ac:dyDescent="0.25">
      <c r="B40" s="18" t="s">
        <v>131</v>
      </c>
    </row>
    <row r="41" spans="2:12" x14ac:dyDescent="0.25">
      <c r="B41" s="34" t="s">
        <v>59</v>
      </c>
      <c r="C41" s="35">
        <f>COUNTIF($L$20:$L$36,"Offen")</f>
        <v>7</v>
      </c>
    </row>
    <row r="42" spans="2:12" x14ac:dyDescent="0.25">
      <c r="B42" s="34" t="s">
        <v>51</v>
      </c>
      <c r="C42" s="35">
        <f>COUNTIF($L$20:$L$36,"In Bearbeitung")</f>
        <v>3</v>
      </c>
    </row>
    <row r="43" spans="2:12" x14ac:dyDescent="0.25">
      <c r="B43" s="34" t="s">
        <v>15</v>
      </c>
      <c r="C43" s="35">
        <f>COUNTIF($L$20:$L$36,"Erfüllt")</f>
        <v>3</v>
      </c>
    </row>
    <row r="44" spans="2:12" x14ac:dyDescent="0.25">
      <c r="B44" s="34" t="s">
        <v>129</v>
      </c>
      <c r="C44" s="35">
        <f>COUNTIF($L$20:$L$36,"Verworfen")</f>
        <v>1</v>
      </c>
    </row>
    <row r="46" spans="2:12" x14ac:dyDescent="0.25">
      <c r="B46" s="34" t="s">
        <v>38</v>
      </c>
      <c r="C46" s="35">
        <f>COUNTIF($F$20:$F$36,"Muss")</f>
        <v>7</v>
      </c>
    </row>
    <row r="47" spans="2:12" x14ac:dyDescent="0.25">
      <c r="B47" s="34" t="s">
        <v>64</v>
      </c>
      <c r="C47" s="35">
        <f>COUNTIF($F$20:$F$36,"Soll")</f>
        <v>5</v>
      </c>
    </row>
    <row r="48" spans="2:12" x14ac:dyDescent="0.25">
      <c r="B48" s="34" t="s">
        <v>90</v>
      </c>
      <c r="C48" s="35">
        <f>COUNTIF($F$20:$F$36,"Kann")</f>
        <v>2</v>
      </c>
    </row>
  </sheetData>
  <mergeCells count="19">
    <mergeCell ref="G17:H17"/>
    <mergeCell ref="K17:L17"/>
    <mergeCell ref="B38:L38"/>
    <mergeCell ref="B12:C12"/>
    <mergeCell ref="B14:D14"/>
    <mergeCell ref="B15:D15"/>
    <mergeCell ref="C17:D17"/>
    <mergeCell ref="E17:F17"/>
    <mergeCell ref="B6:D6"/>
    <mergeCell ref="B8:C8"/>
    <mergeCell ref="B9:C9"/>
    <mergeCell ref="B10:C10"/>
    <mergeCell ref="B11:C11"/>
    <mergeCell ref="B1:B3"/>
    <mergeCell ref="C1:G1"/>
    <mergeCell ref="J1:L1"/>
    <mergeCell ref="C2:G2"/>
    <mergeCell ref="J2:L2"/>
    <mergeCell ref="J3:L3"/>
  </mergeCells>
  <conditionalFormatting sqref="E20:E36">
    <cfRule type="expression" dxfId="8" priority="6">
      <formula>$E20="F"</formula>
    </cfRule>
    <cfRule type="expression" dxfId="7" priority="7">
      <formula>$E20="W"</formula>
    </cfRule>
  </conditionalFormatting>
  <conditionalFormatting sqref="F20:F36">
    <cfRule type="expression" dxfId="6" priority="8">
      <formula>$F20="Muss"</formula>
    </cfRule>
    <cfRule type="expression" dxfId="5" priority="9">
      <formula>$F20="Soll"</formula>
    </cfRule>
    <cfRule type="expression" dxfId="4" priority="10">
      <formula>$F20="Kann"</formula>
    </cfRule>
  </conditionalFormatting>
  <conditionalFormatting sqref="L20:L36">
    <cfRule type="expression" dxfId="3" priority="2">
      <formula>$L20="Erfüllt"</formula>
    </cfRule>
    <cfRule type="expression" dxfId="2" priority="3">
      <formula>$L20="In Bearbeitung"</formula>
    </cfRule>
    <cfRule type="expression" dxfId="1" priority="4">
      <formula>$L20="Offen"</formula>
    </cfRule>
    <cfRule type="expression" dxfId="0" priority="5">
      <formula>$L20="Verworfen"</formula>
    </cfRule>
  </conditionalFormatting>
  <dataValidations count="5">
    <dataValidation type="list" allowBlank="1" sqref="C20:C36" xr:uid="{00000000-0002-0000-0000-000000000000}">
      <formula1>"Geometrie,Masse,Kinematik,Kräfte,Energie,Werkstoff,Signal,Sicherheit,Ergonomie,Fertigung,Prüfung,Montage,Transport,Gebrauch,Instandhaltung,Umwelt,Recycling,Kosten,Termin"</formula1>
      <formula2>0</formula2>
    </dataValidation>
    <dataValidation type="list" allowBlank="1" sqref="E20:E36" xr:uid="{00000000-0002-0000-0000-000001000000}">
      <formula1>"F,W"</formula1>
      <formula2>0</formula2>
    </dataValidation>
    <dataValidation type="list" allowBlank="1" sqref="F20:F36" xr:uid="{00000000-0002-0000-0000-000002000000}">
      <formula1>"Muss,Soll,Kann"</formula1>
      <formula2>0</formula2>
    </dataValidation>
    <dataValidation type="list" allowBlank="1" sqref="K20:K36" xr:uid="{00000000-0002-0000-0000-000003000000}">
      <formula1>"Messung,Wägung,Berechnung,Prüfbericht,Sichtprüfung,Test,Review,Nachweis,Kalkulation"</formula1>
      <formula2>0</formula2>
    </dataValidation>
    <dataValidation type="list" allowBlank="1" sqref="L20:L36" xr:uid="{00000000-0002-0000-0000-000004000000}">
      <formula1>"Offen,In Bearbeitung,Erfüllt,Verworfen"</formula1>
      <formula2>0</formula2>
    </dataValidation>
  </dataValidations>
  <pageMargins left="0.3" right="0.3" top="0.4" bottom="0.4" header="0.511811023622047" footer="0.511811023622047"/>
  <pageSetup fitToHeight="0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27"/>
  <sheetViews>
    <sheetView showGridLines="0" zoomScaleNormal="100" workbookViewId="0"/>
  </sheetViews>
  <sheetFormatPr baseColWidth="10" defaultColWidth="8.7109375" defaultRowHeight="15" x14ac:dyDescent="0.25"/>
  <cols>
    <col min="1" max="1" width="3" customWidth="1"/>
    <col min="2" max="2" width="28" customWidth="1"/>
    <col min="3" max="3" width="96" customWidth="1"/>
  </cols>
  <sheetData>
    <row r="1" spans="1:3" ht="27.75" customHeight="1" x14ac:dyDescent="0.25">
      <c r="A1" s="1" t="s">
        <v>132</v>
      </c>
      <c r="B1" s="1"/>
      <c r="C1" s="1"/>
    </row>
    <row r="2" spans="1:3" ht="18" customHeight="1" x14ac:dyDescent="0.25">
      <c r="A2" s="38" t="s">
        <v>133</v>
      </c>
      <c r="B2" s="38"/>
      <c r="C2" s="38"/>
    </row>
    <row r="4" spans="1:3" ht="19.5" customHeight="1" x14ac:dyDescent="0.25">
      <c r="B4" s="39" t="s">
        <v>134</v>
      </c>
      <c r="C4" s="39"/>
    </row>
    <row r="5" spans="1:3" ht="15" customHeight="1" x14ac:dyDescent="0.25">
      <c r="B5" s="40" t="s">
        <v>135</v>
      </c>
      <c r="C5" s="40"/>
    </row>
    <row r="6" spans="1:3" x14ac:dyDescent="0.25">
      <c r="B6" s="40"/>
      <c r="C6" s="40"/>
    </row>
    <row r="8" spans="1:3" ht="19.5" customHeight="1" x14ac:dyDescent="0.25">
      <c r="B8" s="39" t="s">
        <v>136</v>
      </c>
      <c r="C8" s="39"/>
    </row>
    <row r="9" spans="1:3" ht="15.75" customHeight="1" x14ac:dyDescent="0.25">
      <c r="B9" s="36" t="s">
        <v>23</v>
      </c>
      <c r="C9" s="37" t="s">
        <v>137</v>
      </c>
    </row>
    <row r="10" spans="1:3" ht="15.75" customHeight="1" x14ac:dyDescent="0.25">
      <c r="B10" s="36" t="s">
        <v>24</v>
      </c>
      <c r="C10" s="37" t="s">
        <v>138</v>
      </c>
    </row>
    <row r="11" spans="1:3" ht="15.75" customHeight="1" x14ac:dyDescent="0.25">
      <c r="B11" s="36" t="s">
        <v>25</v>
      </c>
      <c r="C11" s="37" t="s">
        <v>139</v>
      </c>
    </row>
    <row r="12" spans="1:3" ht="15.75" customHeight="1" x14ac:dyDescent="0.25">
      <c r="B12" s="36" t="s">
        <v>26</v>
      </c>
      <c r="C12" s="37" t="s">
        <v>140</v>
      </c>
    </row>
    <row r="13" spans="1:3" ht="15.75" customHeight="1" x14ac:dyDescent="0.25">
      <c r="B13" s="36" t="s">
        <v>27</v>
      </c>
      <c r="C13" s="37" t="s">
        <v>141</v>
      </c>
    </row>
    <row r="14" spans="1:3" ht="15.75" customHeight="1" x14ac:dyDescent="0.25">
      <c r="B14" s="36" t="s">
        <v>142</v>
      </c>
      <c r="C14" s="37" t="s">
        <v>143</v>
      </c>
    </row>
    <row r="15" spans="1:3" ht="15.75" customHeight="1" x14ac:dyDescent="0.25">
      <c r="B15" s="36" t="s">
        <v>30</v>
      </c>
      <c r="C15" s="37" t="s">
        <v>144</v>
      </c>
    </row>
    <row r="16" spans="1:3" ht="15.75" customHeight="1" x14ac:dyDescent="0.25">
      <c r="B16" s="36" t="s">
        <v>31</v>
      </c>
      <c r="C16" s="37" t="s">
        <v>145</v>
      </c>
    </row>
    <row r="17" spans="2:3" ht="15.75" customHeight="1" x14ac:dyDescent="0.25">
      <c r="B17" s="36" t="s">
        <v>32</v>
      </c>
      <c r="C17" s="37" t="s">
        <v>146</v>
      </c>
    </row>
    <row r="18" spans="2:3" ht="15.75" customHeight="1" x14ac:dyDescent="0.25">
      <c r="B18" s="36" t="s">
        <v>33</v>
      </c>
      <c r="C18" s="37" t="s">
        <v>147</v>
      </c>
    </row>
    <row r="20" spans="2:3" ht="19.5" customHeight="1" x14ac:dyDescent="0.25">
      <c r="B20" s="39" t="s">
        <v>148</v>
      </c>
      <c r="C20" s="39"/>
    </row>
    <row r="21" spans="2:3" ht="15.75" customHeight="1" x14ac:dyDescent="0.25">
      <c r="B21" s="36" t="s">
        <v>149</v>
      </c>
      <c r="C21" s="37" t="s">
        <v>150</v>
      </c>
    </row>
    <row r="22" spans="2:3" ht="15.75" customHeight="1" x14ac:dyDescent="0.25">
      <c r="B22" s="36" t="s">
        <v>16</v>
      </c>
      <c r="C22" s="37" t="s">
        <v>151</v>
      </c>
    </row>
    <row r="23" spans="2:3" ht="15.75" customHeight="1" x14ac:dyDescent="0.25">
      <c r="B23" s="36" t="s">
        <v>152</v>
      </c>
      <c r="C23" s="37" t="s">
        <v>153</v>
      </c>
    </row>
    <row r="24" spans="2:3" ht="15.75" customHeight="1" x14ac:dyDescent="0.25">
      <c r="B24" s="36" t="s">
        <v>154</v>
      </c>
      <c r="C24" s="37" t="s">
        <v>155</v>
      </c>
    </row>
    <row r="25" spans="2:3" ht="15.75" customHeight="1" x14ac:dyDescent="0.25">
      <c r="B25" s="36" t="s">
        <v>156</v>
      </c>
      <c r="C25" s="37" t="s">
        <v>157</v>
      </c>
    </row>
    <row r="27" spans="2:3" ht="27.75" customHeight="1" x14ac:dyDescent="0.25">
      <c r="B27" s="41" t="s">
        <v>158</v>
      </c>
      <c r="C27" s="41"/>
    </row>
  </sheetData>
  <mergeCells count="7">
    <mergeCell ref="B20:C20"/>
    <mergeCell ref="B27:C27"/>
    <mergeCell ref="A1:C1"/>
    <mergeCell ref="A2:C2"/>
    <mergeCell ref="B4:C4"/>
    <mergeCell ref="B5:C6"/>
    <mergeCell ref="B8:C8"/>
  </mergeCells>
  <pageMargins left="0.75" right="0.75" top="1" bottom="1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Anforderungsliste</vt:lpstr>
      <vt:lpstr>Anleitung</vt:lpstr>
      <vt:lpstr>Anforderungsliste!Drucktitel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2026-10-10T09:31:30Z</dcterms:created>
  <dcterms:modified xsi:type="dcterms:W3CDTF">2026-10-11T09:32:15Z</dcterms:modified>
  <dc:language>en-US</dc:language>
</cp:coreProperties>
</file>