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C5B649F6-5FA6-4348-B106-5D2B93FFB615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Betriebstagebuch" sheetId="1" r:id="rId1"/>
    <sheet name="Anleitung" sheetId="2" r:id="rId2"/>
  </sheets>
  <definedNames>
    <definedName name="_xlnm.Print_Titles" localSheetId="0">Betriebstagebuch!$19:$19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0" i="1" l="1"/>
  <c r="C49" i="1"/>
  <c r="C48" i="1"/>
  <c r="C46" i="1"/>
  <c r="C45" i="1"/>
  <c r="C44" i="1"/>
  <c r="C43" i="1"/>
  <c r="C42" i="1"/>
  <c r="C41" i="1"/>
  <c r="B15" i="1"/>
  <c r="B14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<sst xmlns="http://schemas.openxmlformats.org/spreadsheetml/2006/main" count="208" uniqueCount="129">
  <si>
    <t>BT</t>
  </si>
  <si>
    <t>BETRIEBSTAGEBUCH</t>
  </si>
  <si>
    <t>ANLAGE / STANDORT</t>
  </si>
  <si>
    <t>Werk 2 · Standort Nord</t>
  </si>
  <si>
    <t>Schicht- und Ereignisprotokoll der Anlage · 2027</t>
  </si>
  <si>
    <t>BERICHTSZEITRAUM</t>
  </si>
  <si>
    <t>KW 01 / 2027</t>
  </si>
  <si>
    <t>BLATT / VERSION</t>
  </si>
  <si>
    <t>1 · v1.0</t>
  </si>
  <si>
    <t>KENNZAHLEN</t>
  </si>
  <si>
    <t>EINTRÄGE NACH KATEGORIE</t>
  </si>
  <si>
    <t>EINTRÄGE JE SCHICHT</t>
  </si>
  <si>
    <t>Einträge gesamt</t>
  </si>
  <si>
    <t>Störungen</t>
  </si>
  <si>
    <t>Offene Maßnahmen</t>
  </si>
  <si>
    <t>Erledigt</t>
  </si>
  <si>
    <t>Erledigungsgrad</t>
  </si>
  <si>
    <t>●  Betrieb</t>
  </si>
  <si>
    <t>●  Prüfung</t>
  </si>
  <si>
    <t>●  Wartung</t>
  </si>
  <si>
    <t>●  Störung</t>
  </si>
  <si>
    <t>●  Reinigung</t>
  </si>
  <si>
    <t>●  Ereignis</t>
  </si>
  <si>
    <t>Nr.</t>
  </si>
  <si>
    <t>Datum</t>
  </si>
  <si>
    <t>Uhrzeit</t>
  </si>
  <si>
    <t>Schicht</t>
  </si>
  <si>
    <t>Bereich / Anlage</t>
  </si>
  <si>
    <t>Kategorie</t>
  </si>
  <si>
    <t>Vorkommnis / Tätigkeit</t>
  </si>
  <si>
    <t>Messwert</t>
  </si>
  <si>
    <t>Maßnahme</t>
  </si>
  <si>
    <t>Verantwortlich</t>
  </si>
  <si>
    <t>Status</t>
  </si>
  <si>
    <t>06:15</t>
  </si>
  <si>
    <t>Früh</t>
  </si>
  <si>
    <t>Energie</t>
  </si>
  <si>
    <t>Betrieb</t>
  </si>
  <si>
    <t>Anlage planmäßig angefahren</t>
  </si>
  <si>
    <t>0 Störungen</t>
  </si>
  <si>
    <t>–</t>
  </si>
  <si>
    <t>T. Berger</t>
  </si>
  <si>
    <t>09:40</t>
  </si>
  <si>
    <t>Produktion</t>
  </si>
  <si>
    <t>Prüfung</t>
  </si>
  <si>
    <t>Sichtkontrolle Linie 1</t>
  </si>
  <si>
    <t>i.O.</t>
  </si>
  <si>
    <t>14:20</t>
  </si>
  <si>
    <t>Spät</t>
  </si>
  <si>
    <t>Versorgung</t>
  </si>
  <si>
    <t>Störung</t>
  </si>
  <si>
    <t>Druckabfall Druckluftnetz</t>
  </si>
  <si>
    <t>4,2 bar (Soll 6,0)</t>
  </si>
  <si>
    <t>Kompressor 2 zugeschaltet</t>
  </si>
  <si>
    <t>M. Frei</t>
  </si>
  <si>
    <t>02:10</t>
  </si>
  <si>
    <t>Nacht</t>
  </si>
  <si>
    <t>Haustechnik</t>
  </si>
  <si>
    <t>Temperaturalarm Serverraum</t>
  </si>
  <si>
    <t>29 °C</t>
  </si>
  <si>
    <t>Lüftung erhöht, Meldung erstellt</t>
  </si>
  <si>
    <t>L. Sommer</t>
  </si>
  <si>
    <t>Offen</t>
  </si>
  <si>
    <t>07:00</t>
  </si>
  <si>
    <t>Lager</t>
  </si>
  <si>
    <t>Reinigung</t>
  </si>
  <si>
    <t>Reinigung Verladebereich</t>
  </si>
  <si>
    <t>K. Adler</t>
  </si>
  <si>
    <t>11:30</t>
  </si>
  <si>
    <t>Wartung</t>
  </si>
  <si>
    <t>Schmierung Förderband</t>
  </si>
  <si>
    <t>gemäß Wartungsplan W-12</t>
  </si>
  <si>
    <t>S. Roth</t>
  </si>
  <si>
    <t>16:45</t>
  </si>
  <si>
    <t>Lastspitze ausgeglichen</t>
  </si>
  <si>
    <t>420 kW</t>
  </si>
  <si>
    <t>03:30</t>
  </si>
  <si>
    <t>Bandstillstand Linie 2</t>
  </si>
  <si>
    <t>Stopp 25 Min</t>
  </si>
  <si>
    <t>Sensor gereinigt, Neustart</t>
  </si>
  <si>
    <t>08:15</t>
  </si>
  <si>
    <t>Füllstand Tank A geprüft</t>
  </si>
  <si>
    <t>78 %</t>
  </si>
  <si>
    <t>13:00</t>
  </si>
  <si>
    <t>Filterwechsel Lüftungsanlage</t>
  </si>
  <si>
    <t>Filter F7 ersetzt</t>
  </si>
  <si>
    <t>06:05</t>
  </si>
  <si>
    <t>Anlage angefahren</t>
  </si>
  <si>
    <t>10:50</t>
  </si>
  <si>
    <t>Ereignis</t>
  </si>
  <si>
    <t>Außerplanmäßige Lieferung</t>
  </si>
  <si>
    <t>3 Paletten</t>
  </si>
  <si>
    <t>eingelagert</t>
  </si>
  <si>
    <t>22:30</t>
  </si>
  <si>
    <t>Qualitätsabweichung Charge</t>
  </si>
  <si>
    <t>2 % Ausschuss</t>
  </si>
  <si>
    <t>Parameter nachjustiert</t>
  </si>
  <si>
    <t>09:20</t>
  </si>
  <si>
    <t>Kalibrierung Durchflusssensor</t>
  </si>
  <si>
    <t>Protokoll abgelegt</t>
  </si>
  <si>
    <t>Blau = Eingabefeld · Kategorie und Status sind farblich codiert · die Diagramme oben aktualisieren sich automatisch · Spalten per Filter sortierbar.</t>
  </si>
  <si>
    <t>Auswertungsdaten (Grundlage der Diagramme)</t>
  </si>
  <si>
    <t xml:space="preserve">   ANLEITUNG &amp; LEGENDE</t>
  </si>
  <si>
    <t xml:space="preserve">   So nutzen Sie das Betriebstagebuch 2027</t>
  </si>
  <si>
    <t>Zweck</t>
  </si>
  <si>
    <t>Das Betriebstagebuch dokumentiert lückenlos alle Ereignisse, Tätigkeiten, Störungen und Maßnahmen im Anlagenbetrieb – schichtweise, nachvollziehbar und revisionssicher.</t>
  </si>
  <si>
    <t>Spalten</t>
  </si>
  <si>
    <t>Fortlaufende Nummer des Eintrags.</t>
  </si>
  <si>
    <t>Datum / Uhrzeit</t>
  </si>
  <si>
    <t>Zeitpunkt des Ereignisses.</t>
  </si>
  <si>
    <t>Früh · Spät · Nacht.</t>
  </si>
  <si>
    <t>Betroffener Bereich oder Anlagenteil.</t>
  </si>
  <si>
    <t>Betrieb · Prüfung · Wartung · Störung · Reinigung · Ereignis (Farbkennung).</t>
  </si>
  <si>
    <t>Was ist passiert bzw. wurde durchgeführt.</t>
  </si>
  <si>
    <t>Relevanter Wert oder Zustand (Druck, Temperatur, Menge …).</t>
  </si>
  <si>
    <t>Ergriffene Maßnahme oder Reaktion.</t>
  </si>
  <si>
    <t>Person/Rolle, die den Eintrag verantwortet.</t>
  </si>
  <si>
    <t>Offen · In Arbeit · Erledigt (Farbkennung).</t>
  </si>
  <si>
    <t>Funktionen</t>
  </si>
  <si>
    <t>Kennzahlen &amp; Diagramme</t>
  </si>
  <si>
    <t>Einträge, Störungen, offene Maßnahmen, Kategorien- und Schichtverteilung berechnen sich automatisch.</t>
  </si>
  <si>
    <t>Dynamischer Balken zeigt den Anteil erledigter Einträge.</t>
  </si>
  <si>
    <t>Auswahlmenüs</t>
  </si>
  <si>
    <t>Schicht, Bereich, Kategorie und Status per Dropdown.</t>
  </si>
  <si>
    <t>Farblogik</t>
  </si>
  <si>
    <t>Kategorie, Status und Schicht sind farblich codiert.</t>
  </si>
  <si>
    <t>Erweitern</t>
  </si>
  <si>
    <t>Neue Zeilen unterhalb ergänzen – Formeln, Diagramme und Formatierung gelten weiter.</t>
  </si>
  <si>
    <t>Hinweis: Allgemeine Arbeitshilfe mit frei erfundenen Beispieldaten. Angaben an den eigenen Betrieb anpassen.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</si>
</sst>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\.mm\.yyyy"/>
  </numFmts>
  <fonts count="28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20"/>
      <color rgb="FFFFFFFF"/>
      <name val="Calibri"/>
      <charset val="1"/>
    </font>
    <font>
      <b/>
      <sz val="8"/>
      <color rgb="FF8FA3B3"/>
      <name val="Calibri"/>
      <charset val="1"/>
    </font>
    <font>
      <b/>
      <sz val="9.5"/>
      <color rgb="FFFFFFFF"/>
      <name val="Calibri"/>
      <charset val="1"/>
    </font>
    <font>
      <sz val="10"/>
      <color rgb="FFBFD3E0"/>
      <name val="Calibri"/>
      <charset val="1"/>
    </font>
    <font>
      <b/>
      <sz val="9"/>
      <color rgb="FF0A6A93"/>
      <name val="Calibri"/>
      <charset val="1"/>
    </font>
    <font>
      <b/>
      <sz val="8"/>
      <color rgb="FF74808F"/>
      <name val="Calibri"/>
      <charset val="1"/>
    </font>
    <font>
      <sz val="9"/>
      <color rgb="FF1F2733"/>
      <name val="Calibri"/>
      <charset val="1"/>
    </font>
    <font>
      <b/>
      <sz val="11"/>
      <color rgb="FF13263B"/>
      <name val="Calibri"/>
      <charset val="1"/>
    </font>
    <font>
      <b/>
      <sz val="11"/>
      <color rgb="FFD1493A"/>
      <name val="Calibri"/>
      <charset val="1"/>
    </font>
    <font>
      <b/>
      <sz val="11"/>
      <color rgb="FFC58A17"/>
      <name val="Calibri"/>
      <charset val="1"/>
    </font>
    <font>
      <b/>
      <sz val="11"/>
      <color rgb="FF1E9E63"/>
      <name val="Calibri"/>
      <charset val="1"/>
    </font>
    <font>
      <b/>
      <sz val="11"/>
      <color rgb="FF0A6A93"/>
      <name val="Calibri"/>
      <charset val="1"/>
    </font>
    <font>
      <sz val="9"/>
      <color rgb="FF0E86B8"/>
      <name val="Calibri"/>
      <charset val="1"/>
    </font>
    <font>
      <b/>
      <i/>
      <sz val="8.5"/>
      <color rgb="FF74808F"/>
      <name val="Calibri"/>
      <charset val="1"/>
    </font>
    <font>
      <b/>
      <sz val="8.5"/>
      <color rgb="FF1E9E63"/>
      <name val="Calibri"/>
      <charset val="1"/>
    </font>
    <font>
      <b/>
      <sz val="8.5"/>
      <color rgb="FF2E6FC2"/>
      <name val="Calibri"/>
      <charset val="1"/>
    </font>
    <font>
      <b/>
      <sz val="8.5"/>
      <color rgb="FFC58A17"/>
      <name val="Calibri"/>
      <charset val="1"/>
    </font>
    <font>
      <b/>
      <sz val="8.5"/>
      <color rgb="FFD1493A"/>
      <name val="Calibri"/>
      <charset val="1"/>
    </font>
    <font>
      <b/>
      <sz val="8.5"/>
      <color rgb="FF7C8794"/>
      <name val="Calibri"/>
      <charset val="1"/>
    </font>
    <font>
      <b/>
      <sz val="8.5"/>
      <color rgb="FF6D5EC9"/>
      <name val="Calibri"/>
      <charset val="1"/>
    </font>
    <font>
      <b/>
      <sz val="8.5"/>
      <color rgb="FFFFFFFF"/>
      <name val="Calibri"/>
      <charset val="1"/>
    </font>
    <font>
      <sz val="9.5"/>
      <color rgb="FF2457C5"/>
      <name val="Calibri"/>
      <charset val="1"/>
    </font>
    <font>
      <sz val="9.5"/>
      <color rgb="FF1F2733"/>
      <name val="Calibri"/>
      <charset val="1"/>
    </font>
    <font>
      <b/>
      <sz val="15"/>
      <color rgb="FFFFFFFF"/>
      <name val="Calibri"/>
      <charset val="1"/>
    </font>
    <font>
      <sz val="10.5"/>
      <color rgb="FFFFFFFF"/>
      <name val="Calibri"/>
      <charset val="1"/>
    </font>
    <font>
      <b/>
      <sz val="9.5"/>
      <color rgb="FF1F2733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3263B"/>
        <bgColor rgb="FF1F2733"/>
      </patternFill>
    </fill>
    <fill>
      <patternFill patternType="solid">
        <fgColor rgb="FF0E86B8"/>
        <bgColor rgb="FF0A6A93"/>
      </patternFill>
    </fill>
    <fill>
      <patternFill patternType="solid">
        <fgColor rgb="FF21374F"/>
        <bgColor rgb="FF1F2733"/>
      </patternFill>
    </fill>
    <fill>
      <patternFill patternType="solid">
        <fgColor rgb="FFFAFCFE"/>
        <bgColor rgb="FFFFFFFF"/>
      </patternFill>
    </fill>
    <fill>
      <patternFill patternType="solid">
        <fgColor rgb="FFF4F7FA"/>
        <bgColor rgb="FFFAFCFE"/>
      </patternFill>
    </fill>
    <fill>
      <patternFill patternType="solid">
        <fgColor rgb="FFD5EEF6"/>
        <bgColor rgb="FFE1ECF8"/>
      </patternFill>
    </fill>
    <fill>
      <patternFill patternType="solid">
        <fgColor rgb="FFFFFFFF"/>
        <bgColor rgb="FFFAFCFE"/>
      </patternFill>
    </fill>
    <fill>
      <patternFill patternType="solid">
        <fgColor rgb="FFE3F2F8"/>
        <bgColor rgb="FFE1ECF8"/>
      </patternFill>
    </fill>
  </fills>
  <borders count="4">
    <border>
      <left/>
      <right/>
      <top/>
      <bottom/>
      <diagonal/>
    </border>
    <border>
      <left style="thin">
        <color rgb="FFC1CCDA"/>
      </left>
      <right style="thin">
        <color rgb="FFC1CCDA"/>
      </right>
      <top style="thin">
        <color rgb="FFC1CCDA"/>
      </top>
      <bottom style="thin">
        <color rgb="FFC1CCDA"/>
      </bottom>
      <diagonal/>
    </border>
    <border>
      <left style="thin">
        <color rgb="FFDBE3EC"/>
      </left>
      <right style="thin">
        <color rgb="FFDBE3EC"/>
      </right>
      <top style="thin">
        <color rgb="FFDBE3EC"/>
      </top>
      <bottom style="thin">
        <color rgb="FFDBE3EC"/>
      </bottom>
      <diagonal/>
    </border>
    <border>
      <left/>
      <right/>
      <top/>
      <bottom style="medium">
        <color rgb="FF0E86B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5" fillId="0" borderId="0" xfId="0" applyFont="1" applyAlignment="1">
      <alignment horizontal="left" vertical="center" indent="1"/>
    </xf>
    <xf numFmtId="0" fontId="21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left" vertical="center" indent="1"/>
    </xf>
    <xf numFmtId="0" fontId="14" fillId="5" borderId="1" xfId="0" applyFont="1" applyFill="1" applyBorder="1" applyAlignment="1">
      <alignment horizontal="left" vertical="center" indent="1"/>
    </xf>
    <xf numFmtId="0" fontId="8" fillId="5" borderId="1" xfId="0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center" vertical="center"/>
    </xf>
    <xf numFmtId="0" fontId="0" fillId="2" borderId="0" xfId="0" applyFill="1"/>
    <xf numFmtId="0" fontId="3" fillId="4" borderId="1" xfId="0" applyFont="1" applyFill="1" applyBorder="1" applyAlignment="1">
      <alignment horizontal="left" vertical="center" indent="1"/>
    </xf>
    <xf numFmtId="0" fontId="0" fillId="3" borderId="0" xfId="0" applyFill="1"/>
    <xf numFmtId="0" fontId="7" fillId="0" borderId="0" xfId="0" applyFont="1" applyAlignment="1">
      <alignment horizontal="left" vertical="center" indent="1"/>
    </xf>
    <xf numFmtId="0" fontId="0" fillId="5" borderId="1" xfId="0" applyFill="1" applyBorder="1"/>
    <xf numFmtId="1" fontId="9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right" vertical="center"/>
    </xf>
    <xf numFmtId="1" fontId="11" fillId="5" borderId="1" xfId="0" applyNumberFormat="1" applyFont="1" applyFill="1" applyBorder="1" applyAlignment="1">
      <alignment horizontal="right" vertical="center"/>
    </xf>
    <xf numFmtId="1" fontId="12" fillId="5" borderId="1" xfId="0" applyNumberFormat="1" applyFont="1" applyFill="1" applyBorder="1" applyAlignment="1">
      <alignment horizontal="right" vertical="center"/>
    </xf>
    <xf numFmtId="164" fontId="13" fillId="5" borderId="1" xfId="0" applyNumberFormat="1" applyFont="1" applyFill="1" applyBorder="1" applyAlignment="1">
      <alignment horizontal="right" vertical="center"/>
    </xf>
    <xf numFmtId="0" fontId="20" fillId="6" borderId="1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left" vertical="center" wrapText="1"/>
    </xf>
    <xf numFmtId="1" fontId="6" fillId="7" borderId="2" xfId="0" applyNumberFormat="1" applyFont="1" applyFill="1" applyBorder="1" applyAlignment="1">
      <alignment horizontal="center" vertical="center"/>
    </xf>
    <xf numFmtId="165" fontId="23" fillId="8" borderId="2" xfId="0" applyNumberFormat="1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left" vertical="center" wrapText="1"/>
    </xf>
    <xf numFmtId="165" fontId="23" fillId="9" borderId="2" xfId="0" applyNumberFormat="1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left" vertical="center" wrapText="1"/>
    </xf>
    <xf numFmtId="1" fontId="6" fillId="8" borderId="2" xfId="0" applyNumberFormat="1" applyFont="1" applyFill="1" applyBorder="1" applyAlignment="1">
      <alignment horizontal="center" vertical="center"/>
    </xf>
    <xf numFmtId="1" fontId="6" fillId="9" borderId="2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indent="1"/>
    </xf>
    <xf numFmtId="1" fontId="24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top" wrapText="1" indent="1"/>
    </xf>
    <xf numFmtId="0" fontId="24" fillId="0" borderId="0" xfId="0" applyFont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13" fillId="9" borderId="3" xfId="0" applyFont="1" applyFill="1" applyBorder="1" applyAlignment="1">
      <alignment horizontal="left" vertical="center" indent="1"/>
    </xf>
    <xf numFmtId="0" fontId="24" fillId="0" borderId="0" xfId="0" applyFont="1" applyAlignment="1">
      <alignment horizontal="left" vertical="top" wrapText="1" indent="1"/>
    </xf>
    <xf numFmtId="0" fontId="15" fillId="0" borderId="0" xfId="0" applyFont="1" applyAlignment="1">
      <alignment horizontal="left" vertical="center" wrapText="1"/>
    </xf>
  </cellXfs>
  <cellStyles count="1">
    <cellStyle name="Standard" xfId="0" builtinId="0"/>
  </cellStyles>
  <dxfs count="12">
    <dxf>
      <font>
        <b/>
        <sz val="9"/>
        <color rgb="FF2E6FC2"/>
        <name val="Calibri"/>
        <charset val="1"/>
      </font>
      <fill>
        <patternFill>
          <bgColor rgb="FFE1ECF8"/>
        </patternFill>
      </fill>
    </dxf>
    <dxf>
      <font>
        <b/>
        <sz val="9"/>
        <color rgb="FFC58A17"/>
        <name val="Calibri"/>
        <charset val="1"/>
      </font>
      <fill>
        <patternFill>
          <bgColor rgb="FFFBF0D8"/>
        </patternFill>
      </fill>
    </dxf>
    <dxf>
      <font>
        <b/>
        <sz val="9"/>
        <color rgb="FF1E9E63"/>
        <name val="Calibri"/>
        <charset val="1"/>
      </font>
      <fill>
        <patternFill>
          <bgColor rgb="FFDDF1E6"/>
        </patternFill>
      </fill>
    </dxf>
    <dxf>
      <font>
        <b/>
        <sz val="9"/>
        <color rgb="FF6D5EC9"/>
        <name val="Calibri"/>
        <charset val="1"/>
      </font>
      <fill>
        <patternFill>
          <bgColor rgb="FFECE9F8"/>
        </patternFill>
      </fill>
    </dxf>
    <dxf>
      <font>
        <b/>
        <sz val="9"/>
        <color rgb="FF7C8794"/>
        <name val="Calibri"/>
        <charset val="1"/>
      </font>
      <fill>
        <patternFill>
          <bgColor rgb="FFECEFF2"/>
        </patternFill>
      </fill>
    </dxf>
    <dxf>
      <font>
        <b/>
        <sz val="9"/>
        <color rgb="FFD1493A"/>
        <name val="Calibri"/>
        <charset val="1"/>
      </font>
      <fill>
        <patternFill>
          <bgColor rgb="FFF6DEDB"/>
        </patternFill>
      </fill>
    </dxf>
    <dxf>
      <font>
        <b/>
        <sz val="9"/>
        <color rgb="FFC58A17"/>
        <name val="Calibri"/>
        <charset val="1"/>
      </font>
      <fill>
        <patternFill>
          <bgColor rgb="FFFBF0D8"/>
        </patternFill>
      </fill>
    </dxf>
    <dxf>
      <font>
        <b/>
        <sz val="9"/>
        <color rgb="FF2E6FC2"/>
        <name val="Calibri"/>
        <charset val="1"/>
      </font>
      <fill>
        <patternFill>
          <bgColor rgb="FFE1ECF8"/>
        </patternFill>
      </fill>
    </dxf>
    <dxf>
      <font>
        <b/>
        <sz val="9"/>
        <color rgb="FF1E9E63"/>
        <name val="Calibri"/>
        <charset val="1"/>
      </font>
      <fill>
        <patternFill>
          <bgColor rgb="FFDDF1E6"/>
        </patternFill>
      </fill>
    </dxf>
    <dxf>
      <font>
        <sz val="9"/>
        <color rgb="FF74808F"/>
        <name val="Calibri"/>
        <charset val="1"/>
      </font>
      <fill>
        <patternFill>
          <bgColor rgb="FFFAFCFE"/>
        </patternFill>
      </fill>
    </dxf>
    <dxf>
      <font>
        <sz val="9"/>
        <color rgb="FF74808F"/>
        <name val="Calibri"/>
        <charset val="1"/>
      </font>
      <fill>
        <patternFill>
          <bgColor rgb="FFEEF2F6"/>
        </patternFill>
      </fill>
    </dxf>
    <dxf>
      <font>
        <b/>
        <sz val="9"/>
        <color rgb="FF21374F"/>
        <name val="Calibri"/>
        <charset val="1"/>
      </font>
      <fill>
        <patternFill>
          <bgColor rgb="FFE6EAF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CEFF2"/>
      <rgbColor rgb="FFFF00FF"/>
      <rgbColor rgb="FF00FFFF"/>
      <rgbColor rgb="FF800000"/>
      <rgbColor rgb="FF008000"/>
      <rgbColor rgb="FF000080"/>
      <rgbColor rgb="FF74808F"/>
      <rgbColor rgb="FF800080"/>
      <rgbColor rgb="FF0A6A93"/>
      <rgbColor rgb="FFC1CCDA"/>
      <rgbColor rgb="FF878787"/>
      <rgbColor rgb="FF7C8794"/>
      <rgbColor rgb="FFD1493A"/>
      <rgbColor rgb="FFFBF0D8"/>
      <rgbColor rgb="FFD5EEF6"/>
      <rgbColor rgb="FF660066"/>
      <rgbColor rgb="FFE1ECF8"/>
      <rgbColor rgb="FF2457C5"/>
      <rgbColor rgb="FFBFD3E0"/>
      <rgbColor rgb="FF000080"/>
      <rgbColor rgb="FFFF00FF"/>
      <rgbColor rgb="FFE6EAF0"/>
      <rgbColor rgb="FF00FFFF"/>
      <rgbColor rgb="FF800080"/>
      <rgbColor rgb="FF800000"/>
      <rgbColor rgb="FF0E86B8"/>
      <rgbColor rgb="FF0000FF"/>
      <rgbColor rgb="FF00CCFF"/>
      <rgbColor rgb="FFE3F2F8"/>
      <rgbColor rgb="FFDDF1E6"/>
      <rgbColor rgb="FFF4F7FA"/>
      <rgbColor rgb="FFD9D9D9"/>
      <rgbColor rgb="FFECE9F8"/>
      <rgbColor rgb="FFDBE3EC"/>
      <rgbColor rgb="FFF6DEDB"/>
      <rgbColor rgb="FF2E6FC2"/>
      <rgbColor rgb="FF4F81BD"/>
      <rgbColor rgb="FFFAFCFE"/>
      <rgbColor rgb="FFEEF2F6"/>
      <rgbColor rgb="FFC58A17"/>
      <rgbColor rgb="FFFF6600"/>
      <rgbColor rgb="FF6D5EC9"/>
      <rgbColor rgb="FF8FA3B3"/>
      <rgbColor rgb="FF13263B"/>
      <rgbColor rgb="FF1E9E63"/>
      <rgbColor rgb="FF003300"/>
      <rgbColor rgb="FF1F2733"/>
      <rgbColor rgb="FF993300"/>
      <rgbColor rgb="FF993366"/>
      <rgbColor rgb="FF333399"/>
      <rgbColor rgb="FF2137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E9E63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DA48-400A-A6CD-001CD524A24B}"/>
              </c:ext>
            </c:extLst>
          </c:dPt>
          <c:dPt>
            <c:idx val="1"/>
            <c:bubble3D val="0"/>
            <c:spPr>
              <a:solidFill>
                <a:srgbClr val="2E6FC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DA48-400A-A6CD-001CD524A24B}"/>
              </c:ext>
            </c:extLst>
          </c:dPt>
          <c:dPt>
            <c:idx val="2"/>
            <c:bubble3D val="0"/>
            <c:spPr>
              <a:solidFill>
                <a:srgbClr val="C58A1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DA48-400A-A6CD-001CD524A24B}"/>
              </c:ext>
            </c:extLst>
          </c:dPt>
          <c:dPt>
            <c:idx val="3"/>
            <c:bubble3D val="0"/>
            <c:spPr>
              <a:solidFill>
                <a:srgbClr val="D1493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DA48-400A-A6CD-001CD524A24B}"/>
              </c:ext>
            </c:extLst>
          </c:dPt>
          <c:dPt>
            <c:idx val="4"/>
            <c:bubble3D val="0"/>
            <c:spPr>
              <a:solidFill>
                <a:srgbClr val="7C879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DA48-400A-A6CD-001CD524A24B}"/>
              </c:ext>
            </c:extLst>
          </c:dPt>
          <c:dPt>
            <c:idx val="5"/>
            <c:bubble3D val="0"/>
            <c:spPr>
              <a:solidFill>
                <a:srgbClr val="6D5EC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DA48-400A-A6CD-001CD524A24B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DA48-400A-A6CD-001CD524A24B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DA48-400A-A6CD-001CD524A24B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DA48-400A-A6CD-001CD524A24B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DA48-400A-A6CD-001CD524A24B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DA48-400A-A6CD-001CD524A24B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DA48-400A-A6CD-001CD524A2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Betriebstagebuch!$B$41:$B$46</c:f>
              <c:strCache>
                <c:ptCount val="6"/>
                <c:pt idx="0">
                  <c:v>Betrieb</c:v>
                </c:pt>
                <c:pt idx="1">
                  <c:v>Prüfung</c:v>
                </c:pt>
                <c:pt idx="2">
                  <c:v>Wartung</c:v>
                </c:pt>
                <c:pt idx="3">
                  <c:v>Störung</c:v>
                </c:pt>
                <c:pt idx="4">
                  <c:v>Reinigung</c:v>
                </c:pt>
                <c:pt idx="5">
                  <c:v>Ereignis</c:v>
                </c:pt>
              </c:strCache>
            </c:strRef>
          </c:cat>
          <c:val>
            <c:numRef>
              <c:f>Betriebstagebuch!$C$41:$C$46</c:f>
              <c:numCache>
                <c:formatCode>0</c:formatCode>
                <c:ptCount val="6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A48-400A-A6CD-001CD524A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1">
        <a:lumMod val="95000"/>
      </a:schemeClr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E86B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Betriebstagebuch!$B$48:$B$50</c:f>
              <c:strCache>
                <c:ptCount val="3"/>
                <c:pt idx="0">
                  <c:v>Früh</c:v>
                </c:pt>
                <c:pt idx="1">
                  <c:v>Spät</c:v>
                </c:pt>
                <c:pt idx="2">
                  <c:v>Nacht</c:v>
                </c:pt>
              </c:strCache>
            </c:strRef>
          </c:cat>
          <c:val>
            <c:numRef>
              <c:f>Betriebstagebuch!$C$48:$C$50</c:f>
              <c:numCache>
                <c:formatCode>0</c:formatCode>
                <c:ptCount val="3"/>
                <c:pt idx="0">
                  <c:v>8</c:v>
                </c:pt>
                <c:pt idx="1">
                  <c:v>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0-441B-A0F6-3B3443795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17845"/>
        <c:axId val="9688139"/>
      </c:barChart>
      <c:catAx>
        <c:axId val="681784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688139"/>
        <c:crosses val="autoZero"/>
        <c:auto val="1"/>
        <c:lblAlgn val="ctr"/>
        <c:lblOffset val="100"/>
        <c:noMultiLvlLbl val="0"/>
      </c:catAx>
      <c:valAx>
        <c:axId val="9688139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81784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1">
        <a:lumMod val="95000"/>
      </a:schemeClr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5</xdr:row>
      <xdr:rowOff>190499</xdr:rowOff>
    </xdr:from>
    <xdr:to>
      <xdr:col>7</xdr:col>
      <xdr:colOff>1943100</xdr:colOff>
      <xdr:row>15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5</xdr:row>
      <xdr:rowOff>190499</xdr:rowOff>
    </xdr:from>
    <xdr:to>
      <xdr:col>12</xdr:col>
      <xdr:colOff>19050</xdr:colOff>
      <xdr:row>15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showGridLines="0" tabSelected="1" zoomScaleNormal="100" workbookViewId="0">
      <pane ySplit="19" topLeftCell="A20" activePane="bottomLeft" state="frozen"/>
      <selection pane="bottomLeft" activeCell="P40" sqref="P40"/>
    </sheetView>
  </sheetViews>
  <sheetFormatPr baseColWidth="10" defaultColWidth="8.7109375" defaultRowHeight="15" x14ac:dyDescent="0.25"/>
  <cols>
    <col min="1" max="1" width="1.85546875" customWidth="1"/>
    <col min="2" max="2" width="5" customWidth="1"/>
    <col min="3" max="3" width="11" customWidth="1"/>
    <col min="4" max="4" width="8" customWidth="1"/>
    <col min="5" max="5" width="8.42578125" customWidth="1"/>
    <col min="6" max="6" width="15" customWidth="1"/>
    <col min="7" max="7" width="12" customWidth="1"/>
    <col min="8" max="8" width="32" customWidth="1"/>
    <col min="9" max="9" width="15" customWidth="1"/>
    <col min="10" max="10" width="26" customWidth="1"/>
    <col min="11" max="11" width="15" customWidth="1"/>
    <col min="12" max="12" width="12" customWidth="1"/>
    <col min="13" max="13" width="1.85546875" customWidth="1"/>
  </cols>
  <sheetData>
    <row r="1" spans="1:13" ht="18" customHeight="1" x14ac:dyDescent="0.25">
      <c r="A1" s="15"/>
      <c r="B1" s="14" t="s">
        <v>0</v>
      </c>
      <c r="C1" s="13" t="s">
        <v>1</v>
      </c>
      <c r="D1" s="13"/>
      <c r="E1" s="13"/>
      <c r="F1" s="13"/>
      <c r="G1" s="13"/>
      <c r="H1" s="15"/>
      <c r="I1" s="16" t="s">
        <v>2</v>
      </c>
      <c r="J1" s="12" t="s">
        <v>3</v>
      </c>
      <c r="K1" s="12"/>
      <c r="L1" s="12"/>
      <c r="M1" s="15"/>
    </row>
    <row r="2" spans="1:13" ht="18" customHeight="1" x14ac:dyDescent="0.25">
      <c r="A2" s="15"/>
      <c r="B2" s="14"/>
      <c r="C2" s="11" t="s">
        <v>4</v>
      </c>
      <c r="D2" s="11"/>
      <c r="E2" s="11"/>
      <c r="F2" s="11"/>
      <c r="G2" s="11"/>
      <c r="H2" s="15"/>
      <c r="I2" s="16" t="s">
        <v>5</v>
      </c>
      <c r="J2" s="12" t="s">
        <v>6</v>
      </c>
      <c r="K2" s="12"/>
      <c r="L2" s="12"/>
      <c r="M2" s="15"/>
    </row>
    <row r="3" spans="1:13" ht="18" customHeight="1" x14ac:dyDescent="0.25">
      <c r="A3" s="15"/>
      <c r="B3" s="14"/>
      <c r="C3" s="15"/>
      <c r="D3" s="15"/>
      <c r="E3" s="15"/>
      <c r="F3" s="15"/>
      <c r="G3" s="15"/>
      <c r="H3" s="15"/>
      <c r="I3" s="16" t="s">
        <v>7</v>
      </c>
      <c r="J3" s="12" t="s">
        <v>8</v>
      </c>
      <c r="K3" s="12"/>
      <c r="L3" s="12"/>
      <c r="M3" s="15"/>
    </row>
    <row r="4" spans="1:13" ht="3.7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6.75" customHeight="1" x14ac:dyDescent="0.25"/>
    <row r="6" spans="1:13" ht="15" customHeight="1" x14ac:dyDescent="0.25">
      <c r="B6" s="10" t="s">
        <v>9</v>
      </c>
      <c r="C6" s="10"/>
      <c r="D6" s="10"/>
      <c r="E6" s="18" t="s">
        <v>10</v>
      </c>
      <c r="I6" s="18" t="s">
        <v>11</v>
      </c>
    </row>
    <row r="7" spans="1:13" ht="15" customHeight="1" x14ac:dyDescent="0.25">
      <c r="B7" s="19"/>
      <c r="C7" s="19"/>
      <c r="D7" s="19"/>
    </row>
    <row r="8" spans="1:13" ht="15" customHeight="1" x14ac:dyDescent="0.25">
      <c r="B8" s="9" t="s">
        <v>12</v>
      </c>
      <c r="C8" s="9"/>
      <c r="D8" s="20">
        <f>COUNTA($B$20:$B$36)</f>
        <v>14</v>
      </c>
    </row>
    <row r="9" spans="1:13" ht="15" customHeight="1" x14ac:dyDescent="0.25">
      <c r="B9" s="9" t="s">
        <v>13</v>
      </c>
      <c r="C9" s="9"/>
      <c r="D9" s="21">
        <f>COUNTIF($G$20:$G$36,"Störung")</f>
        <v>4</v>
      </c>
    </row>
    <row r="10" spans="1:13" ht="15" customHeight="1" x14ac:dyDescent="0.25">
      <c r="B10" s="9" t="s">
        <v>14</v>
      </c>
      <c r="C10" s="9"/>
      <c r="D10" s="22">
        <f>COUNTIF($L$20:$L$36,"Offen")</f>
        <v>3</v>
      </c>
    </row>
    <row r="11" spans="1:13" ht="15" customHeight="1" x14ac:dyDescent="0.25">
      <c r="B11" s="9" t="s">
        <v>15</v>
      </c>
      <c r="C11" s="9"/>
      <c r="D11" s="23">
        <f>COUNTIF($L$20:$L$36,"Erledigt")</f>
        <v>11</v>
      </c>
    </row>
    <row r="12" spans="1:13" ht="15" customHeight="1" x14ac:dyDescent="0.25">
      <c r="B12" s="9" t="s">
        <v>16</v>
      </c>
      <c r="C12" s="9"/>
      <c r="D12" s="24">
        <f>IF(COUNTA($B$20:$B$36)=0,0,COUNTIF($L$20:$L$36,"Erledigt")/COUNTA($B$20:$B$36))</f>
        <v>0.7857142857142857</v>
      </c>
    </row>
    <row r="13" spans="1:13" ht="15" customHeight="1" x14ac:dyDescent="0.25">
      <c r="B13" s="19"/>
      <c r="C13" s="19"/>
      <c r="D13" s="19"/>
    </row>
    <row r="14" spans="1:13" ht="15" customHeight="1" x14ac:dyDescent="0.25">
      <c r="B14" s="8" t="str">
        <f>REPT("█",ROUND(IF(COUNTA($B$20:$B$36)=0,0,COUNTIF($L$20:$L$36,"Erledigt")/COUNTA($B$20:$B$36))*26,0))</f>
        <v>████████████████████</v>
      </c>
      <c r="C14" s="8"/>
      <c r="D14" s="8"/>
    </row>
    <row r="15" spans="1:13" ht="15" customHeight="1" x14ac:dyDescent="0.25">
      <c r="B15" s="7" t="str">
        <f>"erledigt: "&amp;COUNTIF($L$20:$L$36,"Erledigt")&amp;" von "&amp;COUNTA($B$20:$B$36)</f>
        <v>erledigt: 11 von 14</v>
      </c>
      <c r="C15" s="7"/>
      <c r="D15" s="7"/>
    </row>
    <row r="16" spans="1:13" ht="15" customHeight="1" x14ac:dyDescent="0.25">
      <c r="B16" s="19"/>
      <c r="C16" s="19"/>
      <c r="D16" s="19"/>
    </row>
    <row r="17" spans="2:12" ht="15.75" customHeight="1" x14ac:dyDescent="0.25">
      <c r="B17" s="6" t="s">
        <v>17</v>
      </c>
      <c r="C17" s="6"/>
      <c r="D17" s="5" t="s">
        <v>18</v>
      </c>
      <c r="E17" s="5"/>
      <c r="F17" s="4" t="s">
        <v>19</v>
      </c>
      <c r="G17" s="4"/>
      <c r="H17" s="3" t="s">
        <v>20</v>
      </c>
      <c r="I17" s="3"/>
      <c r="J17" s="25" t="s">
        <v>21</v>
      </c>
      <c r="K17" s="2" t="s">
        <v>22</v>
      </c>
      <c r="L17" s="2"/>
    </row>
    <row r="18" spans="2:12" ht="6" customHeight="1" x14ac:dyDescent="0.25"/>
    <row r="19" spans="2:12" ht="27" customHeight="1" x14ac:dyDescent="0.25">
      <c r="B19" s="26" t="s">
        <v>23</v>
      </c>
      <c r="C19" s="26" t="s">
        <v>24</v>
      </c>
      <c r="D19" s="26" t="s">
        <v>25</v>
      </c>
      <c r="E19" s="26" t="s">
        <v>26</v>
      </c>
      <c r="F19" s="27" t="s">
        <v>27</v>
      </c>
      <c r="G19" s="26" t="s">
        <v>28</v>
      </c>
      <c r="H19" s="27" t="s">
        <v>29</v>
      </c>
      <c r="I19" s="27" t="s">
        <v>30</v>
      </c>
      <c r="J19" s="27" t="s">
        <v>31</v>
      </c>
      <c r="K19" s="27" t="s">
        <v>32</v>
      </c>
      <c r="L19" s="26" t="s">
        <v>33</v>
      </c>
    </row>
    <row r="20" spans="2:12" ht="24" customHeight="1" x14ac:dyDescent="0.25">
      <c r="B20" s="28">
        <v>1</v>
      </c>
      <c r="C20" s="29">
        <v>46389</v>
      </c>
      <c r="D20" s="30" t="s">
        <v>34</v>
      </c>
      <c r="E20" s="30" t="s">
        <v>35</v>
      </c>
      <c r="F20" s="31" t="s">
        <v>36</v>
      </c>
      <c r="G20" s="30" t="s">
        <v>37</v>
      </c>
      <c r="H20" s="31" t="s">
        <v>38</v>
      </c>
      <c r="I20" s="31" t="s">
        <v>39</v>
      </c>
      <c r="J20" s="31" t="s">
        <v>40</v>
      </c>
      <c r="K20" s="31" t="s">
        <v>41</v>
      </c>
      <c r="L20" s="30" t="s">
        <v>15</v>
      </c>
    </row>
    <row r="21" spans="2:12" ht="24" customHeight="1" x14ac:dyDescent="0.25">
      <c r="B21" s="28">
        <v>2</v>
      </c>
      <c r="C21" s="32">
        <v>46389</v>
      </c>
      <c r="D21" s="33" t="s">
        <v>42</v>
      </c>
      <c r="E21" s="33" t="s">
        <v>35</v>
      </c>
      <c r="F21" s="34" t="s">
        <v>43</v>
      </c>
      <c r="G21" s="33" t="s">
        <v>44</v>
      </c>
      <c r="H21" s="34" t="s">
        <v>45</v>
      </c>
      <c r="I21" s="34" t="s">
        <v>46</v>
      </c>
      <c r="J21" s="34" t="s">
        <v>40</v>
      </c>
      <c r="K21" s="34" t="s">
        <v>41</v>
      </c>
      <c r="L21" s="33" t="s">
        <v>15</v>
      </c>
    </row>
    <row r="22" spans="2:12" ht="24" customHeight="1" x14ac:dyDescent="0.25">
      <c r="B22" s="28">
        <v>3</v>
      </c>
      <c r="C22" s="29">
        <v>46389</v>
      </c>
      <c r="D22" s="30" t="s">
        <v>47</v>
      </c>
      <c r="E22" s="30" t="s">
        <v>48</v>
      </c>
      <c r="F22" s="31" t="s">
        <v>49</v>
      </c>
      <c r="G22" s="30" t="s">
        <v>50</v>
      </c>
      <c r="H22" s="31" t="s">
        <v>51</v>
      </c>
      <c r="I22" s="31" t="s">
        <v>52</v>
      </c>
      <c r="J22" s="31" t="s">
        <v>53</v>
      </c>
      <c r="K22" s="31" t="s">
        <v>54</v>
      </c>
      <c r="L22" s="30" t="s">
        <v>15</v>
      </c>
    </row>
    <row r="23" spans="2:12" ht="24" customHeight="1" x14ac:dyDescent="0.25">
      <c r="B23" s="28">
        <v>4</v>
      </c>
      <c r="C23" s="32">
        <v>46390</v>
      </c>
      <c r="D23" s="33" t="s">
        <v>55</v>
      </c>
      <c r="E23" s="33" t="s">
        <v>56</v>
      </c>
      <c r="F23" s="34" t="s">
        <v>57</v>
      </c>
      <c r="G23" s="33" t="s">
        <v>50</v>
      </c>
      <c r="H23" s="34" t="s">
        <v>58</v>
      </c>
      <c r="I23" s="34" t="s">
        <v>59</v>
      </c>
      <c r="J23" s="34" t="s">
        <v>60</v>
      </c>
      <c r="K23" s="34" t="s">
        <v>61</v>
      </c>
      <c r="L23" s="33" t="s">
        <v>62</v>
      </c>
    </row>
    <row r="24" spans="2:12" ht="24" customHeight="1" x14ac:dyDescent="0.25">
      <c r="B24" s="28">
        <v>5</v>
      </c>
      <c r="C24" s="29">
        <v>46390</v>
      </c>
      <c r="D24" s="30" t="s">
        <v>63</v>
      </c>
      <c r="E24" s="30" t="s">
        <v>35</v>
      </c>
      <c r="F24" s="31" t="s">
        <v>64</v>
      </c>
      <c r="G24" s="30" t="s">
        <v>65</v>
      </c>
      <c r="H24" s="31" t="s">
        <v>66</v>
      </c>
      <c r="I24" s="31" t="s">
        <v>40</v>
      </c>
      <c r="J24" s="31" t="s">
        <v>40</v>
      </c>
      <c r="K24" s="31" t="s">
        <v>67</v>
      </c>
      <c r="L24" s="30" t="s">
        <v>15</v>
      </c>
    </row>
    <row r="25" spans="2:12" ht="24" customHeight="1" x14ac:dyDescent="0.25">
      <c r="B25" s="28">
        <v>6</v>
      </c>
      <c r="C25" s="32">
        <v>46390</v>
      </c>
      <c r="D25" s="33" t="s">
        <v>68</v>
      </c>
      <c r="E25" s="33" t="s">
        <v>35</v>
      </c>
      <c r="F25" s="34" t="s">
        <v>43</v>
      </c>
      <c r="G25" s="33" t="s">
        <v>69</v>
      </c>
      <c r="H25" s="34" t="s">
        <v>70</v>
      </c>
      <c r="I25" s="34" t="s">
        <v>40</v>
      </c>
      <c r="J25" s="34" t="s">
        <v>71</v>
      </c>
      <c r="K25" s="34" t="s">
        <v>72</v>
      </c>
      <c r="L25" s="33" t="s">
        <v>15</v>
      </c>
    </row>
    <row r="26" spans="2:12" ht="24" customHeight="1" x14ac:dyDescent="0.25">
      <c r="B26" s="28">
        <v>7</v>
      </c>
      <c r="C26" s="29">
        <v>46390</v>
      </c>
      <c r="D26" s="30" t="s">
        <v>73</v>
      </c>
      <c r="E26" s="30" t="s">
        <v>48</v>
      </c>
      <c r="F26" s="31" t="s">
        <v>36</v>
      </c>
      <c r="G26" s="30" t="s">
        <v>37</v>
      </c>
      <c r="H26" s="31" t="s">
        <v>74</v>
      </c>
      <c r="I26" s="31" t="s">
        <v>75</v>
      </c>
      <c r="J26" s="31" t="s">
        <v>40</v>
      </c>
      <c r="K26" s="31" t="s">
        <v>54</v>
      </c>
      <c r="L26" s="30" t="s">
        <v>15</v>
      </c>
    </row>
    <row r="27" spans="2:12" ht="24" customHeight="1" x14ac:dyDescent="0.25">
      <c r="B27" s="28">
        <v>8</v>
      </c>
      <c r="C27" s="32">
        <v>46391</v>
      </c>
      <c r="D27" s="33" t="s">
        <v>76</v>
      </c>
      <c r="E27" s="33" t="s">
        <v>56</v>
      </c>
      <c r="F27" s="34" t="s">
        <v>43</v>
      </c>
      <c r="G27" s="33" t="s">
        <v>50</v>
      </c>
      <c r="H27" s="34" t="s">
        <v>77</v>
      </c>
      <c r="I27" s="34" t="s">
        <v>78</v>
      </c>
      <c r="J27" s="34" t="s">
        <v>79</v>
      </c>
      <c r="K27" s="34" t="s">
        <v>61</v>
      </c>
      <c r="L27" s="33" t="s">
        <v>15</v>
      </c>
    </row>
    <row r="28" spans="2:12" ht="24" customHeight="1" x14ac:dyDescent="0.25">
      <c r="B28" s="28">
        <v>9</v>
      </c>
      <c r="C28" s="29">
        <v>46391</v>
      </c>
      <c r="D28" s="30" t="s">
        <v>80</v>
      </c>
      <c r="E28" s="30" t="s">
        <v>35</v>
      </c>
      <c r="F28" s="31" t="s">
        <v>49</v>
      </c>
      <c r="G28" s="30" t="s">
        <v>44</v>
      </c>
      <c r="H28" s="31" t="s">
        <v>81</v>
      </c>
      <c r="I28" s="31" t="s">
        <v>82</v>
      </c>
      <c r="J28" s="31" t="s">
        <v>40</v>
      </c>
      <c r="K28" s="31" t="s">
        <v>41</v>
      </c>
      <c r="L28" s="30" t="s">
        <v>15</v>
      </c>
    </row>
    <row r="29" spans="2:12" ht="24" customHeight="1" x14ac:dyDescent="0.25">
      <c r="B29" s="28">
        <v>10</v>
      </c>
      <c r="C29" s="32">
        <v>46391</v>
      </c>
      <c r="D29" s="33" t="s">
        <v>83</v>
      </c>
      <c r="E29" s="33" t="s">
        <v>48</v>
      </c>
      <c r="F29" s="34" t="s">
        <v>57</v>
      </c>
      <c r="G29" s="33" t="s">
        <v>69</v>
      </c>
      <c r="H29" s="34" t="s">
        <v>84</v>
      </c>
      <c r="I29" s="34" t="s">
        <v>40</v>
      </c>
      <c r="J29" s="34" t="s">
        <v>85</v>
      </c>
      <c r="K29" s="34" t="s">
        <v>72</v>
      </c>
      <c r="L29" s="33" t="s">
        <v>62</v>
      </c>
    </row>
    <row r="30" spans="2:12" ht="24" customHeight="1" x14ac:dyDescent="0.25">
      <c r="B30" s="28">
        <v>11</v>
      </c>
      <c r="C30" s="29">
        <v>46392</v>
      </c>
      <c r="D30" s="30" t="s">
        <v>86</v>
      </c>
      <c r="E30" s="30" t="s">
        <v>35</v>
      </c>
      <c r="F30" s="31" t="s">
        <v>36</v>
      </c>
      <c r="G30" s="30" t="s">
        <v>37</v>
      </c>
      <c r="H30" s="31" t="s">
        <v>87</v>
      </c>
      <c r="I30" s="31" t="s">
        <v>39</v>
      </c>
      <c r="J30" s="31" t="s">
        <v>40</v>
      </c>
      <c r="K30" s="31" t="s">
        <v>41</v>
      </c>
      <c r="L30" s="30" t="s">
        <v>15</v>
      </c>
    </row>
    <row r="31" spans="2:12" ht="24" customHeight="1" x14ac:dyDescent="0.25">
      <c r="B31" s="28">
        <v>12</v>
      </c>
      <c r="C31" s="32">
        <v>46392</v>
      </c>
      <c r="D31" s="33" t="s">
        <v>88</v>
      </c>
      <c r="E31" s="33" t="s">
        <v>35</v>
      </c>
      <c r="F31" s="34" t="s">
        <v>64</v>
      </c>
      <c r="G31" s="33" t="s">
        <v>89</v>
      </c>
      <c r="H31" s="34" t="s">
        <v>90</v>
      </c>
      <c r="I31" s="34" t="s">
        <v>91</v>
      </c>
      <c r="J31" s="34" t="s">
        <v>92</v>
      </c>
      <c r="K31" s="34" t="s">
        <v>67</v>
      </c>
      <c r="L31" s="33" t="s">
        <v>15</v>
      </c>
    </row>
    <row r="32" spans="2:12" ht="24" customHeight="1" x14ac:dyDescent="0.25">
      <c r="B32" s="28">
        <v>13</v>
      </c>
      <c r="C32" s="29">
        <v>46392</v>
      </c>
      <c r="D32" s="30" t="s">
        <v>93</v>
      </c>
      <c r="E32" s="30" t="s">
        <v>56</v>
      </c>
      <c r="F32" s="31" t="s">
        <v>43</v>
      </c>
      <c r="G32" s="30" t="s">
        <v>50</v>
      </c>
      <c r="H32" s="31" t="s">
        <v>94</v>
      </c>
      <c r="I32" s="31" t="s">
        <v>95</v>
      </c>
      <c r="J32" s="31" t="s">
        <v>96</v>
      </c>
      <c r="K32" s="31" t="s">
        <v>61</v>
      </c>
      <c r="L32" s="30" t="s">
        <v>62</v>
      </c>
    </row>
    <row r="33" spans="2:12" ht="24" customHeight="1" x14ac:dyDescent="0.25">
      <c r="B33" s="28">
        <v>14</v>
      </c>
      <c r="C33" s="32">
        <v>46393</v>
      </c>
      <c r="D33" s="33" t="s">
        <v>97</v>
      </c>
      <c r="E33" s="33" t="s">
        <v>35</v>
      </c>
      <c r="F33" s="34" t="s">
        <v>49</v>
      </c>
      <c r="G33" s="33" t="s">
        <v>69</v>
      </c>
      <c r="H33" s="34" t="s">
        <v>98</v>
      </c>
      <c r="I33" s="34" t="s">
        <v>46</v>
      </c>
      <c r="J33" s="34" t="s">
        <v>99</v>
      </c>
      <c r="K33" s="34" t="s">
        <v>54</v>
      </c>
      <c r="L33" s="33" t="s">
        <v>15</v>
      </c>
    </row>
    <row r="34" spans="2:12" ht="24" customHeight="1" x14ac:dyDescent="0.25">
      <c r="B34" s="35"/>
      <c r="C34" s="29"/>
      <c r="D34" s="30"/>
      <c r="E34" s="30"/>
      <c r="F34" s="31"/>
      <c r="G34" s="30"/>
      <c r="H34" s="31"/>
      <c r="I34" s="31"/>
      <c r="J34" s="31"/>
      <c r="K34" s="31"/>
      <c r="L34" s="30"/>
    </row>
    <row r="35" spans="2:12" ht="24" customHeight="1" x14ac:dyDescent="0.25">
      <c r="B35" s="36"/>
      <c r="C35" s="32"/>
      <c r="D35" s="33"/>
      <c r="E35" s="33"/>
      <c r="F35" s="34"/>
      <c r="G35" s="33"/>
      <c r="H35" s="34"/>
      <c r="I35" s="34"/>
      <c r="J35" s="34"/>
      <c r="K35" s="34"/>
      <c r="L35" s="33"/>
    </row>
    <row r="36" spans="2:12" ht="24" customHeight="1" x14ac:dyDescent="0.25">
      <c r="B36" s="35"/>
      <c r="C36" s="29"/>
      <c r="D36" s="30"/>
      <c r="E36" s="30"/>
      <c r="F36" s="31"/>
      <c r="G36" s="30"/>
      <c r="H36" s="31"/>
      <c r="I36" s="31"/>
      <c r="J36" s="31"/>
      <c r="K36" s="31"/>
      <c r="L36" s="30"/>
    </row>
    <row r="38" spans="2:12" x14ac:dyDescent="0.25">
      <c r="B38" s="1" t="s">
        <v>100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40" spans="2:12" x14ac:dyDescent="0.25">
      <c r="B40" s="18" t="s">
        <v>101</v>
      </c>
    </row>
    <row r="41" spans="2:12" x14ac:dyDescent="0.25">
      <c r="B41" s="37" t="s">
        <v>37</v>
      </c>
      <c r="C41" s="38">
        <f>COUNTIF($G$20:$G$36,"Betrieb")</f>
        <v>3</v>
      </c>
    </row>
    <row r="42" spans="2:12" x14ac:dyDescent="0.25">
      <c r="B42" s="37" t="s">
        <v>44</v>
      </c>
      <c r="C42" s="38">
        <f>COUNTIF($G$20:$G$36,"Prüfung")</f>
        <v>2</v>
      </c>
    </row>
    <row r="43" spans="2:12" x14ac:dyDescent="0.25">
      <c r="B43" s="37" t="s">
        <v>69</v>
      </c>
      <c r="C43" s="38">
        <f>COUNTIF($G$20:$G$36,"Wartung")</f>
        <v>3</v>
      </c>
    </row>
    <row r="44" spans="2:12" x14ac:dyDescent="0.25">
      <c r="B44" s="37" t="s">
        <v>50</v>
      </c>
      <c r="C44" s="38">
        <f>COUNTIF($G$20:$G$36,"Störung")</f>
        <v>4</v>
      </c>
    </row>
    <row r="45" spans="2:12" x14ac:dyDescent="0.25">
      <c r="B45" s="37" t="s">
        <v>65</v>
      </c>
      <c r="C45" s="38">
        <f>COUNTIF($G$20:$G$36,"Reinigung")</f>
        <v>1</v>
      </c>
    </row>
    <row r="46" spans="2:12" x14ac:dyDescent="0.25">
      <c r="B46" s="37" t="s">
        <v>89</v>
      </c>
      <c r="C46" s="38">
        <f>COUNTIF($G$20:$G$36,"Ereignis")</f>
        <v>1</v>
      </c>
    </row>
    <row r="48" spans="2:12" x14ac:dyDescent="0.25">
      <c r="B48" s="37" t="s">
        <v>35</v>
      </c>
      <c r="C48" s="38">
        <f>COUNTIF($E$20:$E$36,"Früh")</f>
        <v>8</v>
      </c>
    </row>
    <row r="49" spans="2:3" x14ac:dyDescent="0.25">
      <c r="B49" s="37" t="s">
        <v>48</v>
      </c>
      <c r="C49" s="38">
        <f>COUNTIF($E$20:$E$36,"Spät")</f>
        <v>3</v>
      </c>
    </row>
    <row r="50" spans="2:3" x14ac:dyDescent="0.25">
      <c r="B50" s="37" t="s">
        <v>56</v>
      </c>
      <c r="C50" s="38">
        <f>COUNTIF($E$20:$E$36,"Nacht")</f>
        <v>3</v>
      </c>
    </row>
  </sheetData>
  <mergeCells count="20">
    <mergeCell ref="F17:G17"/>
    <mergeCell ref="H17:I17"/>
    <mergeCell ref="K17:L17"/>
    <mergeCell ref="B38:L38"/>
    <mergeCell ref="B12:C12"/>
    <mergeCell ref="B14:D14"/>
    <mergeCell ref="B15:D15"/>
    <mergeCell ref="B17:C17"/>
    <mergeCell ref="D17:E17"/>
    <mergeCell ref="B6:D6"/>
    <mergeCell ref="B8:C8"/>
    <mergeCell ref="B9:C9"/>
    <mergeCell ref="B10:C10"/>
    <mergeCell ref="B11:C11"/>
    <mergeCell ref="B1:B3"/>
    <mergeCell ref="C1:G1"/>
    <mergeCell ref="J1:L1"/>
    <mergeCell ref="C2:G2"/>
    <mergeCell ref="J2:L2"/>
    <mergeCell ref="J3:L3"/>
  </mergeCells>
  <conditionalFormatting sqref="E20:E36">
    <cfRule type="expression" dxfId="11" priority="11">
      <formula>$E20="Nacht"</formula>
    </cfRule>
    <cfRule type="expression" dxfId="10" priority="12">
      <formula>$E20="Spät"</formula>
    </cfRule>
    <cfRule type="expression" dxfId="9" priority="13">
      <formula>$E20="Früh"</formula>
    </cfRule>
  </conditionalFormatting>
  <conditionalFormatting sqref="G20:G36">
    <cfRule type="expression" dxfId="8" priority="2">
      <formula>$G20="Betrieb"</formula>
    </cfRule>
    <cfRule type="expression" dxfId="7" priority="3">
      <formula>$G20="Prüfung"</formula>
    </cfRule>
    <cfRule type="expression" dxfId="6" priority="4">
      <formula>$G20="Wartung"</formula>
    </cfRule>
    <cfRule type="expression" dxfId="5" priority="5">
      <formula>$G20="Störung"</formula>
    </cfRule>
    <cfRule type="expression" dxfId="4" priority="6">
      <formula>$G20="Reinigung"</formula>
    </cfRule>
    <cfRule type="expression" dxfId="3" priority="7">
      <formula>$G20="Ereignis"</formula>
    </cfRule>
  </conditionalFormatting>
  <conditionalFormatting sqref="L20:L36">
    <cfRule type="expression" dxfId="2" priority="8">
      <formula>$L20="Erledigt"</formula>
    </cfRule>
    <cfRule type="expression" dxfId="1" priority="9">
      <formula>$L20="Offen"</formula>
    </cfRule>
    <cfRule type="expression" dxfId="0" priority="10">
      <formula>$L20="In Arbeit"</formula>
    </cfRule>
  </conditionalFormatting>
  <dataValidations count="4">
    <dataValidation type="list" allowBlank="1" sqref="E20:E36" xr:uid="{00000000-0002-0000-0000-000000000000}">
      <formula1>"Früh,Spät,Nacht"</formula1>
      <formula2>0</formula2>
    </dataValidation>
    <dataValidation type="list" allowBlank="1" sqref="F20:F36" xr:uid="{00000000-0002-0000-0000-000001000000}">
      <formula1>"Produktion,Versorgung,Energie,Lager,Haustechnik,Qualität,Sicherheit"</formula1>
      <formula2>0</formula2>
    </dataValidation>
    <dataValidation type="list" allowBlank="1" sqref="G20:G36" xr:uid="{00000000-0002-0000-0000-000002000000}">
      <formula1>"Betrieb,Prüfung,Wartung,Störung,Reinigung,Ereignis"</formula1>
      <formula2>0</formula2>
    </dataValidation>
    <dataValidation type="list" allowBlank="1" sqref="L20:L36" xr:uid="{00000000-0002-0000-0000-000003000000}">
      <formula1>"Offen,In Arbeit,Erledigt"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7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8" customWidth="1"/>
    <col min="3" max="3" width="96" customWidth="1"/>
  </cols>
  <sheetData>
    <row r="1" spans="1:3" ht="27.75" customHeight="1" x14ac:dyDescent="0.25">
      <c r="A1" s="41" t="s">
        <v>102</v>
      </c>
      <c r="B1" s="41"/>
      <c r="C1" s="41"/>
    </row>
    <row r="2" spans="1:3" ht="18" customHeight="1" x14ac:dyDescent="0.25">
      <c r="A2" s="42" t="s">
        <v>103</v>
      </c>
      <c r="B2" s="42"/>
      <c r="C2" s="42"/>
    </row>
    <row r="4" spans="1:3" ht="19.5" customHeight="1" x14ac:dyDescent="0.25">
      <c r="B4" s="43" t="s">
        <v>104</v>
      </c>
      <c r="C4" s="43"/>
    </row>
    <row r="5" spans="1:3" ht="15" customHeight="1" x14ac:dyDescent="0.25">
      <c r="B5" s="44" t="s">
        <v>105</v>
      </c>
      <c r="C5" s="44"/>
    </row>
    <row r="6" spans="1:3" x14ac:dyDescent="0.25">
      <c r="B6" s="44"/>
      <c r="C6" s="44"/>
    </row>
    <row r="8" spans="1:3" ht="19.5" customHeight="1" x14ac:dyDescent="0.25">
      <c r="B8" s="43" t="s">
        <v>106</v>
      </c>
      <c r="C8" s="43"/>
    </row>
    <row r="9" spans="1:3" ht="15.75" customHeight="1" x14ac:dyDescent="0.25">
      <c r="B9" s="39" t="s">
        <v>23</v>
      </c>
      <c r="C9" s="40" t="s">
        <v>107</v>
      </c>
    </row>
    <row r="10" spans="1:3" ht="15.75" customHeight="1" x14ac:dyDescent="0.25">
      <c r="B10" s="39" t="s">
        <v>108</v>
      </c>
      <c r="C10" s="40" t="s">
        <v>109</v>
      </c>
    </row>
    <row r="11" spans="1:3" ht="15.75" customHeight="1" x14ac:dyDescent="0.25">
      <c r="B11" s="39" t="s">
        <v>26</v>
      </c>
      <c r="C11" s="40" t="s">
        <v>110</v>
      </c>
    </row>
    <row r="12" spans="1:3" ht="15.75" customHeight="1" x14ac:dyDescent="0.25">
      <c r="B12" s="39" t="s">
        <v>27</v>
      </c>
      <c r="C12" s="40" t="s">
        <v>111</v>
      </c>
    </row>
    <row r="13" spans="1:3" ht="15.75" customHeight="1" x14ac:dyDescent="0.25">
      <c r="B13" s="39" t="s">
        <v>28</v>
      </c>
      <c r="C13" s="40" t="s">
        <v>112</v>
      </c>
    </row>
    <row r="14" spans="1:3" ht="15.75" customHeight="1" x14ac:dyDescent="0.25">
      <c r="B14" s="39" t="s">
        <v>29</v>
      </c>
      <c r="C14" s="40" t="s">
        <v>113</v>
      </c>
    </row>
    <row r="15" spans="1:3" ht="15.75" customHeight="1" x14ac:dyDescent="0.25">
      <c r="B15" s="39" t="s">
        <v>30</v>
      </c>
      <c r="C15" s="40" t="s">
        <v>114</v>
      </c>
    </row>
    <row r="16" spans="1:3" ht="15.75" customHeight="1" x14ac:dyDescent="0.25">
      <c r="B16" s="39" t="s">
        <v>31</v>
      </c>
      <c r="C16" s="40" t="s">
        <v>115</v>
      </c>
    </row>
    <row r="17" spans="2:3" ht="15.75" customHeight="1" x14ac:dyDescent="0.25">
      <c r="B17" s="39" t="s">
        <v>32</v>
      </c>
      <c r="C17" s="40" t="s">
        <v>116</v>
      </c>
    </row>
    <row r="18" spans="2:3" ht="15.75" customHeight="1" x14ac:dyDescent="0.25">
      <c r="B18" s="39" t="s">
        <v>33</v>
      </c>
      <c r="C18" s="40" t="s">
        <v>117</v>
      </c>
    </row>
    <row r="20" spans="2:3" ht="19.5" customHeight="1" x14ac:dyDescent="0.25">
      <c r="B20" s="43" t="s">
        <v>118</v>
      </c>
      <c r="C20" s="43"/>
    </row>
    <row r="21" spans="2:3" ht="15.75" customHeight="1" x14ac:dyDescent="0.25">
      <c r="B21" s="39" t="s">
        <v>119</v>
      </c>
      <c r="C21" s="40" t="s">
        <v>120</v>
      </c>
    </row>
    <row r="22" spans="2:3" ht="15.75" customHeight="1" x14ac:dyDescent="0.25">
      <c r="B22" s="39" t="s">
        <v>16</v>
      </c>
      <c r="C22" s="40" t="s">
        <v>121</v>
      </c>
    </row>
    <row r="23" spans="2:3" ht="15.75" customHeight="1" x14ac:dyDescent="0.25">
      <c r="B23" s="39" t="s">
        <v>122</v>
      </c>
      <c r="C23" s="40" t="s">
        <v>123</v>
      </c>
    </row>
    <row r="24" spans="2:3" ht="15.75" customHeight="1" x14ac:dyDescent="0.25">
      <c r="B24" s="39" t="s">
        <v>124</v>
      </c>
      <c r="C24" s="40" t="s">
        <v>125</v>
      </c>
    </row>
    <row r="25" spans="2:3" ht="15.75" customHeight="1" x14ac:dyDescent="0.25">
      <c r="B25" s="39" t="s">
        <v>126</v>
      </c>
      <c r="C25" s="40" t="s">
        <v>127</v>
      </c>
    </row>
    <row r="27" spans="2:3" ht="27.75" customHeight="1" x14ac:dyDescent="0.25">
      <c r="B27" s="45" t="s">
        <v>128</v>
      </c>
      <c r="C27" s="45"/>
    </row>
  </sheetData>
  <mergeCells count="7">
    <mergeCell ref="B20:C20"/>
    <mergeCell ref="B27:C27"/>
    <mergeCell ref="A1:C1"/>
    <mergeCell ref="A2:C2"/>
    <mergeCell ref="B4:C4"/>
    <mergeCell ref="B5:C6"/>
    <mergeCell ref="B8:C8"/>
  </mergeCells>
  <pageMargins left="0.3" right="0.3" top="0.4" bottom="0.4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Betriebstagebuch</vt:lpstr>
      <vt:lpstr>Anleitung</vt:lpstr>
      <vt:lpstr>Betriebstagebuch!Drucktitel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2026-10-10T09:40:08Z</dcterms:created>
  <dcterms:modified xsi:type="dcterms:W3CDTF">2026-10-11T09:20:25Z</dcterms:modified>
  <dc:language>en-US</dc:language>
</cp:coreProperties>
</file>