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ählprotokoll" sheetId="1" state="visible" r:id="rId3"/>
    <sheet name="Monatsjournal" sheetId="2" state="visible" r:id="rId4"/>
  </sheets>
  <definedNames>
    <definedName function="false" hidden="false" localSheetId="1" name="_xlnm.Print_Area" vbProcedure="false">Monatsjournal!$A$1:$M$29</definedName>
    <definedName function="false" hidden="false" localSheetId="0" name="_xlnm.Print_Area" vbProcedure="false">Zählprotokoll!$A$1:$I$47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<sst xmlns="http://schemas.openxmlformats.org/spreadsheetml/2006/main" count="106" uniqueCount="99">
  <si>
    <t xml:space="preserve">KASSENZÄHLPROTOKOLL</t>
  </si>
  <si>
    <t xml:space="preserve">Tägliche Bargeldzählung · Nachweis des Ist-Bestands nach Stückelung</t>
  </si>
  <si>
    <t xml:space="preserve">FIRMA</t>
  </si>
  <si>
    <t xml:space="preserve">Nordlicht Handels GmbH</t>
  </si>
  <si>
    <t xml:space="preserve">PROTOKOLL-NR.</t>
  </si>
  <si>
    <t xml:space="preserve">2026-014</t>
  </si>
  <si>
    <t xml:space="preserve">ANSCHRIFT</t>
  </si>
  <si>
    <t xml:space="preserve">Hafenstraße 12, 24103 Kiel</t>
  </si>
  <si>
    <t xml:space="preserve">DATUM</t>
  </si>
  <si>
    <t xml:space="preserve">19.01.2026</t>
  </si>
  <si>
    <t xml:space="preserve">KASSE</t>
  </si>
  <si>
    <t xml:space="preserve">Hauptkasse (Kasse 1)</t>
  </si>
  <si>
    <t xml:space="preserve">UHRZEIT (STURZ)</t>
  </si>
  <si>
    <t xml:space="preserve">19:45 Uhr</t>
  </si>
  <si>
    <t xml:space="preserve">1  ·  Stückelung – Zählung des Ist-Bestands</t>
  </si>
  <si>
    <t xml:space="preserve">BANKNOTEN</t>
  </si>
  <si>
    <t xml:space="preserve">MÜNZEN</t>
  </si>
  <si>
    <t xml:space="preserve">Nennwert</t>
  </si>
  <si>
    <t xml:space="preserve">Anzahl</t>
  </si>
  <si>
    <t xml:space="preserve">Betrag</t>
  </si>
  <si>
    <t xml:space="preserve">Summe Banknoten</t>
  </si>
  <si>
    <t xml:space="preserve">Summe Münzen</t>
  </si>
  <si>
    <t xml:space="preserve">GEZÄHLTER KASSENBESTAND  (IST-BESTAND)</t>
  </si>
  <si>
    <t xml:space="preserve">2  ·  Ermittlung der Tageslosung (retrograde Rechnung)</t>
  </si>
  <si>
    <t xml:space="preserve">Kassenendbestand  (IST, laut Zählung oben)</t>
  </si>
  <si>
    <t xml:space="preserve">abzüglich  Kassenanfangsbestand (Wechselgeld Vortag)</t>
  </si>
  <si>
    <t xml:space="preserve">abzüglich  Bareinlagen (Einzahlungen in die Kasse)</t>
  </si>
  <si>
    <t xml:space="preserve">zuzüglich  Barausgaben (belegte Ausgaben)</t>
  </si>
  <si>
    <t xml:space="preserve">zuzüglich  Barentnahmen (z. B. Privatentnahme)</t>
  </si>
  <si>
    <t xml:space="preserve">➜  TAGESLOSUNG  (Bareinnahmen des Tages)</t>
  </si>
  <si>
    <t xml:space="preserve">3  ·  Soll-Ist-Abgleich (Kassensturz)</t>
  </si>
  <si>
    <t xml:space="preserve">Kassenbestand  SOLL  (laut Kassenbuch / System)</t>
  </si>
  <si>
    <t xml:space="preserve">Kassenbestand  IST  (gezählt)</t>
  </si>
  <si>
    <t xml:space="preserve">KASSENDIFFERENZ  (IST − SOLL)   ·   + Überschuss / − Manko</t>
  </si>
  <si>
    <t xml:space="preserve">4  ·  Bestätigung (Vier-Augen-Prinzip)</t>
  </si>
  <si>
    <t xml:space="preserve">GEZÄHLT VON</t>
  </si>
  <si>
    <t xml:space="preserve">GEPRÜFT VON</t>
  </si>
  <si>
    <t xml:space="preserve">Maren Hansen</t>
  </si>
  <si>
    <t xml:space="preserve">Lennart Brandt</t>
  </si>
  <si>
    <t xml:space="preserve">Name, Datum, Unterschrift</t>
  </si>
  <si>
    <t xml:space="preserve">LEGENDE  &amp;  HINWEISE</t>
  </si>
  <si>
    <t xml:space="preserve">■  Gelb hinterlegte Felder ausfüllen (Anzahl je Nennwert, Stammdaten, Anfangsbestand, Ein-/Auszahlungen, Soll-Bestand). Weiße Felder berechnen sich automatisch.</t>
  </si>
  <si>
    <t xml:space="preserve">■  Zählung zeitnah nach Geschäftsschluss durchführen und Protokoll fortlaufend nummerieren (Format: Jahr-lfd. Nr.).</t>
  </si>
  <si>
    <t xml:space="preserve">■  Eine festgestellte Differenz (Manko/Überschuss) wird nicht ausgeglichen, sondern dokumentiert und im Kassenbuch erfasst.</t>
  </si>
  <si>
    <t xml:space="preserve">■  Protokoll ausdrucken, von zählender und prüfender Person unterschreiben und geordnet aufbewahren.</t>
  </si>
  <si>
    <t xml:space="preserve">MONATSJOURNAL  –  KASSE</t>
  </si>
  <si>
    <t xml:space="preserve">Chronologische Übersicht der täglichen Kassenzählprotokolle</t>
  </si>
  <si>
    <t xml:space="preserve">MONAT / JAHR</t>
  </si>
  <si>
    <t xml:space="preserve">Januar 2026</t>
  </si>
  <si>
    <t xml:space="preserve">FIRMA / KASSE</t>
  </si>
  <si>
    <t xml:space="preserve">Nordlicht Handels GmbH · Hauptkasse (Kasse 1)</t>
  </si>
  <si>
    <t xml:space="preserve">Datum</t>
  </si>
  <si>
    <t xml:space="preserve">Protokoll-Nr.</t>
  </si>
  <si>
    <t xml:space="preserve">Anfangs-
bestand</t>
  </si>
  <si>
    <t xml:space="preserve">Tageslosung
(Einnahmen)</t>
  </si>
  <si>
    <t xml:space="preserve">Bar-
einlagen</t>
  </si>
  <si>
    <t xml:space="preserve">Bar-
ausgaben</t>
  </si>
  <si>
    <t xml:space="preserve">Entnahme /
Einzahlung</t>
  </si>
  <si>
    <t xml:space="preserve">Endbestand
SOLL</t>
  </si>
  <si>
    <t xml:space="preserve">Endbestand
IST (gezählt)</t>
  </si>
  <si>
    <t xml:space="preserve">Differenz
(IST − SOLL)</t>
  </si>
  <si>
    <t xml:space="preserve">Bemerkung</t>
  </si>
  <si>
    <t xml:space="preserve">02.01.2026</t>
  </si>
  <si>
    <t xml:space="preserve">2026-001</t>
  </si>
  <si>
    <t xml:space="preserve">03.01.2026</t>
  </si>
  <si>
    <t xml:space="preserve">2026-002</t>
  </si>
  <si>
    <t xml:space="preserve">Manko 0,70 € dokumentiert</t>
  </si>
  <si>
    <t xml:space="preserve">05.01.2026</t>
  </si>
  <si>
    <t xml:space="preserve">2026-003</t>
  </si>
  <si>
    <t xml:space="preserve">07.01.2026</t>
  </si>
  <si>
    <t xml:space="preserve">2026-004</t>
  </si>
  <si>
    <t xml:space="preserve">Überschuss 1,00 €</t>
  </si>
  <si>
    <t xml:space="preserve">08.01.2026</t>
  </si>
  <si>
    <t xml:space="preserve">2026-005</t>
  </si>
  <si>
    <t xml:space="preserve">09.01.2026</t>
  </si>
  <si>
    <t xml:space="preserve">2026-006</t>
  </si>
  <si>
    <t xml:space="preserve">Manko 0,80 € dokumentiert</t>
  </si>
  <si>
    <t xml:space="preserve">10.01.2026</t>
  </si>
  <si>
    <t xml:space="preserve">2026-007</t>
  </si>
  <si>
    <t xml:space="preserve">12.01.2026</t>
  </si>
  <si>
    <t xml:space="preserve">2026-008</t>
  </si>
  <si>
    <t xml:space="preserve">13.01.2026</t>
  </si>
  <si>
    <t xml:space="preserve">2026-009</t>
  </si>
  <si>
    <t xml:space="preserve">Überschuss 0,50 €</t>
  </si>
  <si>
    <t xml:space="preserve">14.01.2026</t>
  </si>
  <si>
    <t xml:space="preserve">2026-010</t>
  </si>
  <si>
    <t xml:space="preserve">15.01.2026</t>
  </si>
  <si>
    <t xml:space="preserve">2026-011</t>
  </si>
  <si>
    <t xml:space="preserve">Manko 1,30 € dokumentiert</t>
  </si>
  <si>
    <t xml:space="preserve">16.01.2026</t>
  </si>
  <si>
    <t xml:space="preserve">2026-012</t>
  </si>
  <si>
    <t xml:space="preserve">17.01.2026</t>
  </si>
  <si>
    <t xml:space="preserve">2026-013</t>
  </si>
  <si>
    <t xml:space="preserve">Manko 1,31 € – siehe Protokoll</t>
  </si>
  <si>
    <t xml:space="preserve">SUMMEN  JANUAR 2026</t>
  </si>
  <si>
    <t xml:space="preserve">Σ Kassendifferenz</t>
  </si>
  <si>
    <t xml:space="preserve">■  Gelb hinterlegte Felder ausfüllen. Der Anfangsbestand übernimmt ab dem zweiten Tag automatisch den gezählten Endbestand (IST) des Vortages.</t>
  </si>
  <si>
    <t xml:space="preserve">■  Endbestand SOLL = Anfangsbestand + Tageslosung + Bareinlagen − Barausgaben − Entnahme/Einzahlung. Die Differenz wird automatisch berechnet und farblich markiert.</t>
  </si>
  <si>
    <t xml:space="preserve">■  Jede Zeile entspricht einem tagesaktuellen Zählprotokoll (Blatt „Zählprotokoll“). Protokoll-Nr. fortlaufend vergeben.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</si>
</sst>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#,##0"/>
    <numFmt numFmtId="167" formatCode="#,##0.00&quot; €&quot;;[RED]\-#,##0.00&quot; €&quot;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sz val="10.5"/>
      <color rgb="FFC9E2E8"/>
      <name val="Calibri"/>
      <family val="0"/>
      <charset val="1"/>
    </font>
    <font>
      <b val="true"/>
      <sz val="9"/>
      <color rgb="FF5A6E73"/>
      <name val="Calibri"/>
      <family val="0"/>
      <charset val="1"/>
    </font>
    <font>
      <b val="true"/>
      <sz val="10.5"/>
      <color rgb="FF1A2B2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0E4B5A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10"/>
      <color rgb="FF1A2B2F"/>
      <name val="Calibri"/>
      <family val="0"/>
      <charset val="1"/>
    </font>
    <font>
      <b val="true"/>
      <sz val="10"/>
      <color rgb="FF1A2B2F"/>
      <name val="Calibri"/>
      <family val="0"/>
      <charset val="1"/>
    </font>
    <font>
      <b val="true"/>
      <sz val="10.5"/>
      <color rgb="FF0E4B5A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2"/>
      <color rgb="FF1A2B2F"/>
      <name val="Calibri"/>
      <family val="0"/>
      <charset val="1"/>
    </font>
    <font>
      <i val="true"/>
      <sz val="8"/>
      <color rgb="FF5A6E73"/>
      <name val="Calibri"/>
      <family val="0"/>
      <charset val="1"/>
    </font>
    <font>
      <b val="true"/>
      <sz val="9"/>
      <color rgb="FF0E4B5A"/>
      <name val="Calibri"/>
      <family val="0"/>
      <charset val="1"/>
    </font>
    <font>
      <sz val="8.5"/>
      <color rgb="FF5A6E73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sz val="10"/>
      <color rgb="FF0E4B5A"/>
      <name val="Calibri"/>
      <family val="0"/>
      <charset val="1"/>
    </font>
    <font>
      <sz val="9"/>
      <color rgb="FF5A6E73"/>
      <name val="Calibri"/>
      <family val="0"/>
      <charset val="1"/>
    </font>
    <font>
      <b val="true"/>
      <sz val="10.5"/>
      <color rgb="FFFFFFFF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4B5A"/>
        <bgColor rgb="FF0A3741"/>
      </patternFill>
    </fill>
    <fill>
      <patternFill patternType="solid">
        <fgColor rgb="FFD4972C"/>
        <bgColor rgb="FFFF8080"/>
      </patternFill>
    </fill>
    <fill>
      <patternFill patternType="solid">
        <fgColor rgb="FFE7F0F2"/>
        <bgColor rgb="FFE3F3E8"/>
      </patternFill>
    </fill>
    <fill>
      <patternFill patternType="solid">
        <fgColor rgb="FFFFF3D6"/>
        <bgColor rgb="FFFCE4E4"/>
      </patternFill>
    </fill>
    <fill>
      <patternFill patternType="solid">
        <fgColor rgb="FF2E6E7E"/>
        <bgColor rgb="FF5A6E73"/>
      </patternFill>
    </fill>
    <fill>
      <patternFill patternType="solid">
        <fgColor rgb="FFF4F8F9"/>
        <bgColor rgb="FFFFFFFF"/>
      </patternFill>
    </fill>
    <fill>
      <patternFill patternType="solid">
        <fgColor rgb="FF0A3741"/>
        <bgColor rgb="FF1A2B2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>
        <color rgb="FF0A3741"/>
      </left>
      <right style="medium">
        <color rgb="FF0A3741"/>
      </right>
      <top style="medium">
        <color rgb="FF0A3741"/>
      </top>
      <bottom/>
      <diagonal/>
    </border>
    <border diagonalUp="false" diagonalDown="false">
      <left style="medium">
        <color rgb="FF0A3741"/>
      </left>
      <right style="medium">
        <color rgb="FF0A3741"/>
      </right>
      <top/>
      <bottom/>
      <diagonal/>
    </border>
    <border diagonalUp="false" diagonalDown="false">
      <left style="medium">
        <color rgb="FF0A3741"/>
      </left>
      <right style="medium">
        <color rgb="FF0A3741"/>
      </right>
      <top/>
      <bottom style="medium">
        <color rgb="FF0A3741"/>
      </bottom>
      <diagonal/>
    </border>
    <border diagonalUp="false" diagonalDown="false">
      <left style="thin">
        <color rgb="FFC9D6DA"/>
      </left>
      <right style="thin">
        <color rgb="FFC9D6DA"/>
      </right>
      <top style="thin">
        <color rgb="FFC9D6DA"/>
      </top>
      <bottom style="thin">
        <color rgb="FFC9D6DA"/>
      </bottom>
      <diagonal/>
    </border>
    <border diagonalUp="false" diagonalDown="false">
      <left/>
      <right/>
      <top style="thin">
        <color rgb="FF5A6E73"/>
      </top>
      <bottom/>
      <diagonal/>
    </border>
    <border diagonalUp="false" diagonalDown="false">
      <left style="thin">
        <color rgb="FF0A3741"/>
      </left>
      <right style="thin">
        <color rgb="FF0A3741"/>
      </right>
      <top style="thin">
        <color rgb="FF0A3741"/>
      </top>
      <bottom style="thin">
        <color rgb="FF0A374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5" fillId="8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6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7" fillId="0" borderId="5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18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1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8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3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8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3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8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B00020"/>
        <sz val="12"/>
      </font>
      <fill>
        <patternFill>
          <bgColor rgb="FFFCE4E4"/>
        </patternFill>
      </fill>
    </dxf>
    <dxf>
      <font>
        <name val="Calibri"/>
        <charset val="1"/>
        <family val="0"/>
        <b val="1"/>
        <color rgb="FF1B7A3D"/>
        <sz val="12"/>
      </font>
      <fill>
        <patternFill>
          <bgColor rgb="FFE3F3E8"/>
        </patternFill>
      </fill>
    </dxf>
    <dxf>
      <font>
        <name val="Calibri"/>
        <charset val="1"/>
        <family val="0"/>
        <b val="1"/>
        <color rgb="FFB00020"/>
        <sz val="10"/>
      </font>
      <fill>
        <patternFill>
          <bgColor rgb="FFFCE4E4"/>
        </patternFill>
      </fill>
    </dxf>
    <dxf>
      <font>
        <name val="Calibri"/>
        <charset val="1"/>
        <family val="0"/>
        <b val="1"/>
        <color rgb="FF1B7A3D"/>
        <sz val="10"/>
      </font>
      <fill>
        <patternFill>
          <bgColor rgb="FFE3F3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1B7A3D"/>
      <rgbColor rgb="FF000080"/>
      <rgbColor rgb="FF808000"/>
      <rgbColor rgb="FF800080"/>
      <rgbColor rgb="FF2E6E7E"/>
      <rgbColor rgb="FFC0C0C0"/>
      <rgbColor rgb="FF808080"/>
      <rgbColor rgb="FF9999FF"/>
      <rgbColor rgb="FF993366"/>
      <rgbColor rgb="FFFFF3D6"/>
      <rgbColor rgb="FFE3F3E8"/>
      <rgbColor rgb="FF660066"/>
      <rgbColor rgb="FFFF8080"/>
      <rgbColor rgb="FF0066CC"/>
      <rgbColor rgb="FFC9D6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F0F2"/>
      <rgbColor rgb="FFC9E2E8"/>
      <rgbColor rgb="FFF4F8F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D4972C"/>
      <rgbColor rgb="FFFF6600"/>
      <rgbColor rgb="FF5A6E73"/>
      <rgbColor rgb="FF969696"/>
      <rgbColor rgb="FF0A3741"/>
      <rgbColor rgb="FF339966"/>
      <rgbColor rgb="FF003300"/>
      <rgbColor rgb="FF333300"/>
      <rgbColor rgb="FF993300"/>
      <rgbColor rgb="FF993366"/>
      <rgbColor rgb="FF0E4B5A"/>
      <rgbColor rgb="FF1A2B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17"/>
    <col collapsed="false" customWidth="true" hidden="false" outlineLevel="0" max="3" min="3" style="0" width="12.5"/>
    <col collapsed="false" customWidth="true" hidden="false" outlineLevel="0" max="4" min="4" style="0" width="16"/>
    <col collapsed="false" customWidth="true" hidden="false" outlineLevel="0" max="5" min="5" style="0" width="3"/>
    <col collapsed="false" customWidth="true" hidden="false" outlineLevel="0" max="6" min="6" style="0" width="17"/>
    <col collapsed="false" customWidth="true" hidden="false" outlineLevel="0" max="7" min="7" style="0" width="12.5"/>
    <col collapsed="false" customWidth="true" hidden="false" outlineLevel="0" max="8" min="8" style="0" width="16"/>
    <col collapsed="false" customWidth="true" hidden="false" outlineLevel="0" max="9" min="9" style="0" width="2.4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4" customFormat="false" ht="3.75" hidden="false" customHeight="true" outlineLevel="0" collapsed="false">
      <c r="B4" s="3"/>
      <c r="C4" s="3"/>
      <c r="D4" s="3"/>
      <c r="E4" s="3"/>
      <c r="F4" s="3"/>
      <c r="G4" s="3"/>
      <c r="H4" s="3"/>
    </row>
    <row r="5" customFormat="false" ht="19.5" hidden="false" customHeight="true" outlineLevel="0" collapsed="false">
      <c r="B5" s="4" t="s">
        <v>2</v>
      </c>
      <c r="C5" s="5" t="s">
        <v>3</v>
      </c>
      <c r="D5" s="5"/>
      <c r="F5" s="4" t="s">
        <v>4</v>
      </c>
      <c r="G5" s="5" t="s">
        <v>5</v>
      </c>
      <c r="H5" s="5"/>
    </row>
    <row r="6" customFormat="false" ht="19.5" hidden="false" customHeight="true" outlineLevel="0" collapsed="false">
      <c r="B6" s="4" t="s">
        <v>6</v>
      </c>
      <c r="C6" s="5" t="s">
        <v>7</v>
      </c>
      <c r="D6" s="5"/>
      <c r="F6" s="4" t="s">
        <v>8</v>
      </c>
      <c r="G6" s="5" t="s">
        <v>9</v>
      </c>
      <c r="H6" s="5"/>
    </row>
    <row r="7" customFormat="false" ht="19.5" hidden="false" customHeight="true" outlineLevel="0" collapsed="false">
      <c r="B7" s="4" t="s">
        <v>10</v>
      </c>
      <c r="C7" s="5" t="s">
        <v>11</v>
      </c>
      <c r="D7" s="5"/>
      <c r="F7" s="4" t="s">
        <v>12</v>
      </c>
      <c r="G7" s="5" t="s">
        <v>13</v>
      </c>
      <c r="H7" s="5"/>
    </row>
    <row r="8" customFormat="false" ht="7.5" hidden="false" customHeight="true" outlineLevel="0" collapsed="false"/>
    <row r="9" customFormat="false" ht="24" hidden="false" customHeight="true" outlineLevel="0" collapsed="false">
      <c r="B9" s="6" t="s">
        <v>14</v>
      </c>
      <c r="C9" s="6"/>
      <c r="D9" s="6"/>
      <c r="E9" s="6"/>
      <c r="F9" s="6"/>
      <c r="G9" s="6"/>
      <c r="H9" s="6"/>
    </row>
    <row r="10" customFormat="false" ht="18.75" hidden="false" customHeight="true" outlineLevel="0" collapsed="false">
      <c r="B10" s="7" t="s">
        <v>15</v>
      </c>
      <c r="C10" s="7"/>
      <c r="D10" s="7"/>
      <c r="F10" s="7" t="s">
        <v>16</v>
      </c>
      <c r="G10" s="7"/>
      <c r="H10" s="7"/>
    </row>
    <row r="11" customFormat="false" ht="18" hidden="false" customHeight="true" outlineLevel="0" collapsed="false">
      <c r="B11" s="8" t="s">
        <v>17</v>
      </c>
      <c r="C11" s="8" t="s">
        <v>18</v>
      </c>
      <c r="D11" s="8" t="s">
        <v>19</v>
      </c>
      <c r="F11" s="8" t="s">
        <v>17</v>
      </c>
      <c r="G11" s="8" t="s">
        <v>18</v>
      </c>
      <c r="H11" s="8" t="s">
        <v>19</v>
      </c>
    </row>
    <row r="12" customFormat="false" ht="15" hidden="false" customHeight="false" outlineLevel="0" collapsed="false">
      <c r="B12" s="9" t="n">
        <v>500</v>
      </c>
      <c r="C12" s="10" t="n">
        <v>0</v>
      </c>
      <c r="D12" s="9" t="n">
        <f aca="false">B12*C12</f>
        <v>0</v>
      </c>
      <c r="F12" s="9" t="n">
        <v>2</v>
      </c>
      <c r="G12" s="10" t="n">
        <v>24</v>
      </c>
      <c r="H12" s="9" t="n">
        <f aca="false">F12*G12</f>
        <v>48</v>
      </c>
    </row>
    <row r="13" customFormat="false" ht="15" hidden="false" customHeight="false" outlineLevel="0" collapsed="false">
      <c r="B13" s="11" t="n">
        <v>200</v>
      </c>
      <c r="C13" s="10" t="n">
        <v>1</v>
      </c>
      <c r="D13" s="11" t="n">
        <f aca="false">B13*C13</f>
        <v>200</v>
      </c>
      <c r="F13" s="11" t="n">
        <v>1</v>
      </c>
      <c r="G13" s="10" t="n">
        <v>37</v>
      </c>
      <c r="H13" s="11" t="n">
        <f aca="false">F13*G13</f>
        <v>37</v>
      </c>
    </row>
    <row r="14" customFormat="false" ht="15" hidden="false" customHeight="false" outlineLevel="0" collapsed="false">
      <c r="B14" s="9" t="n">
        <v>100</v>
      </c>
      <c r="C14" s="10" t="n">
        <v>3</v>
      </c>
      <c r="D14" s="9" t="n">
        <f aca="false">B14*C14</f>
        <v>300</v>
      </c>
      <c r="F14" s="9" t="n">
        <v>0.5</v>
      </c>
      <c r="G14" s="10" t="n">
        <v>42</v>
      </c>
      <c r="H14" s="9" t="n">
        <f aca="false">F14*G14</f>
        <v>21</v>
      </c>
    </row>
    <row r="15" customFormat="false" ht="15" hidden="false" customHeight="false" outlineLevel="0" collapsed="false">
      <c r="B15" s="11" t="n">
        <v>50</v>
      </c>
      <c r="C15" s="10" t="n">
        <v>8</v>
      </c>
      <c r="D15" s="11" t="n">
        <f aca="false">B15*C15</f>
        <v>400</v>
      </c>
      <c r="F15" s="11" t="n">
        <v>0.2</v>
      </c>
      <c r="G15" s="10" t="n">
        <v>55</v>
      </c>
      <c r="H15" s="11" t="n">
        <f aca="false">F15*G15</f>
        <v>11</v>
      </c>
    </row>
    <row r="16" customFormat="false" ht="15" hidden="false" customHeight="false" outlineLevel="0" collapsed="false">
      <c r="B16" s="9" t="n">
        <v>20</v>
      </c>
      <c r="C16" s="10" t="n">
        <v>15</v>
      </c>
      <c r="D16" s="9" t="n">
        <f aca="false">B16*C16</f>
        <v>300</v>
      </c>
      <c r="F16" s="9" t="n">
        <v>0.1</v>
      </c>
      <c r="G16" s="10" t="n">
        <v>63</v>
      </c>
      <c r="H16" s="9" t="n">
        <f aca="false">F16*G16</f>
        <v>6.3</v>
      </c>
    </row>
    <row r="17" customFormat="false" ht="15" hidden="false" customHeight="false" outlineLevel="0" collapsed="false">
      <c r="B17" s="11" t="n">
        <v>10</v>
      </c>
      <c r="C17" s="10" t="n">
        <v>22</v>
      </c>
      <c r="D17" s="11" t="n">
        <f aca="false">B17*C17</f>
        <v>220</v>
      </c>
      <c r="F17" s="11" t="n">
        <v>0.05</v>
      </c>
      <c r="G17" s="10" t="n">
        <v>48</v>
      </c>
      <c r="H17" s="11" t="n">
        <f aca="false">F17*G17</f>
        <v>2.4</v>
      </c>
    </row>
    <row r="18" customFormat="false" ht="15" hidden="false" customHeight="false" outlineLevel="0" collapsed="false">
      <c r="B18" s="9" t="n">
        <v>5</v>
      </c>
      <c r="C18" s="10" t="n">
        <v>18</v>
      </c>
      <c r="D18" s="9" t="n">
        <f aca="false">B18*C18</f>
        <v>90</v>
      </c>
      <c r="F18" s="9" t="n">
        <v>0.02</v>
      </c>
      <c r="G18" s="10" t="n">
        <v>35</v>
      </c>
      <c r="H18" s="9" t="n">
        <f aca="false">F18*G18</f>
        <v>0.7</v>
      </c>
    </row>
    <row r="19" customFormat="false" ht="15" hidden="false" customHeight="false" outlineLevel="0" collapsed="false">
      <c r="B19" s="12"/>
      <c r="C19" s="12"/>
      <c r="D19" s="12"/>
      <c r="F19" s="11" t="n">
        <v>0.01</v>
      </c>
      <c r="G19" s="10" t="n">
        <v>29</v>
      </c>
      <c r="H19" s="11" t="n">
        <f aca="false">F19*G19</f>
        <v>0.29</v>
      </c>
    </row>
    <row r="20" customFormat="false" ht="19.5" hidden="false" customHeight="true" outlineLevel="0" collapsed="false">
      <c r="B20" s="13" t="s">
        <v>20</v>
      </c>
      <c r="C20" s="13"/>
      <c r="D20" s="14" t="n">
        <f aca="false">SUM(D12:D18)</f>
        <v>1510</v>
      </c>
      <c r="F20" s="13" t="s">
        <v>21</v>
      </c>
      <c r="G20" s="13"/>
      <c r="H20" s="14" t="n">
        <f aca="false">SUM(H12:H19)</f>
        <v>126.69</v>
      </c>
    </row>
    <row r="21" customFormat="false" ht="6" hidden="false" customHeight="true" outlineLevel="0" collapsed="false"/>
    <row r="22" customFormat="false" ht="30" hidden="false" customHeight="true" outlineLevel="0" collapsed="false">
      <c r="B22" s="15" t="s">
        <v>22</v>
      </c>
      <c r="C22" s="15"/>
      <c r="D22" s="15"/>
      <c r="E22" s="15"/>
      <c r="F22" s="15"/>
      <c r="G22" s="16" t="n">
        <f aca="false">D20+H20</f>
        <v>1636.69</v>
      </c>
      <c r="H22" s="16"/>
    </row>
    <row r="23" customFormat="false" ht="9.75" hidden="false" customHeight="true" outlineLevel="0" collapsed="false"/>
    <row r="24" customFormat="false" ht="24" hidden="false" customHeight="true" outlineLevel="0" collapsed="false">
      <c r="B24" s="6" t="s">
        <v>23</v>
      </c>
      <c r="C24" s="6"/>
      <c r="D24" s="6"/>
      <c r="E24" s="6"/>
      <c r="F24" s="6"/>
      <c r="G24" s="6"/>
      <c r="H24" s="6"/>
    </row>
    <row r="25" customFormat="false" ht="18.75" hidden="false" customHeight="true" outlineLevel="0" collapsed="false">
      <c r="B25" s="17" t="s">
        <v>24</v>
      </c>
      <c r="C25" s="17"/>
      <c r="D25" s="17"/>
      <c r="E25" s="17"/>
      <c r="F25" s="17"/>
      <c r="G25" s="14" t="n">
        <f aca="false">G22</f>
        <v>1636.69</v>
      </c>
      <c r="H25" s="14"/>
    </row>
    <row r="26" customFormat="false" ht="18.75" hidden="false" customHeight="true" outlineLevel="0" collapsed="false">
      <c r="B26" s="18" t="s">
        <v>25</v>
      </c>
      <c r="C26" s="18"/>
      <c r="D26" s="18"/>
      <c r="E26" s="18"/>
      <c r="F26" s="18"/>
      <c r="G26" s="19" t="n">
        <v>300</v>
      </c>
      <c r="H26" s="19"/>
    </row>
    <row r="27" customFormat="false" ht="18.75" hidden="false" customHeight="true" outlineLevel="0" collapsed="false">
      <c r="B27" s="18" t="s">
        <v>26</v>
      </c>
      <c r="C27" s="18"/>
      <c r="D27" s="18"/>
      <c r="E27" s="18"/>
      <c r="F27" s="18"/>
      <c r="G27" s="19" t="n">
        <v>0</v>
      </c>
      <c r="H27" s="19"/>
    </row>
    <row r="28" customFormat="false" ht="18.75" hidden="false" customHeight="true" outlineLevel="0" collapsed="false">
      <c r="B28" s="18" t="s">
        <v>27</v>
      </c>
      <c r="C28" s="18"/>
      <c r="D28" s="18"/>
      <c r="E28" s="18"/>
      <c r="F28" s="18"/>
      <c r="G28" s="19" t="n">
        <v>45.8</v>
      </c>
      <c r="H28" s="19"/>
    </row>
    <row r="29" customFormat="false" ht="18.75" hidden="false" customHeight="true" outlineLevel="0" collapsed="false">
      <c r="B29" s="18" t="s">
        <v>28</v>
      </c>
      <c r="C29" s="18"/>
      <c r="D29" s="18"/>
      <c r="E29" s="18"/>
      <c r="F29" s="18"/>
      <c r="G29" s="19" t="n">
        <v>150</v>
      </c>
      <c r="H29" s="19"/>
    </row>
    <row r="30" customFormat="false" ht="18.75" hidden="false" customHeight="true" outlineLevel="0" collapsed="false">
      <c r="B30" s="20" t="s">
        <v>29</v>
      </c>
      <c r="C30" s="20"/>
      <c r="D30" s="20"/>
      <c r="E30" s="20"/>
      <c r="F30" s="20"/>
      <c r="G30" s="21" t="n">
        <f aca="false">G25-G26-G27+G28+G29</f>
        <v>1532.49</v>
      </c>
      <c r="H30" s="21"/>
    </row>
    <row r="31" customFormat="false" ht="9.75" hidden="false" customHeight="true" outlineLevel="0" collapsed="false"/>
    <row r="32" customFormat="false" ht="24" hidden="false" customHeight="true" outlineLevel="0" collapsed="false">
      <c r="B32" s="6" t="s">
        <v>30</v>
      </c>
      <c r="C32" s="6"/>
      <c r="D32" s="6"/>
      <c r="E32" s="6"/>
      <c r="F32" s="6"/>
      <c r="G32" s="6"/>
      <c r="H32" s="6"/>
    </row>
    <row r="33" customFormat="false" ht="18.75" hidden="false" customHeight="true" outlineLevel="0" collapsed="false">
      <c r="B33" s="18" t="s">
        <v>31</v>
      </c>
      <c r="C33" s="18"/>
      <c r="D33" s="18"/>
      <c r="E33" s="18"/>
      <c r="F33" s="18"/>
      <c r="G33" s="19" t="n">
        <v>1638</v>
      </c>
      <c r="H33" s="19"/>
    </row>
    <row r="34" customFormat="false" ht="18.75" hidden="false" customHeight="true" outlineLevel="0" collapsed="false">
      <c r="B34" s="17" t="s">
        <v>32</v>
      </c>
      <c r="C34" s="17"/>
      <c r="D34" s="17"/>
      <c r="E34" s="17"/>
      <c r="F34" s="17"/>
      <c r="G34" s="14" t="n">
        <f aca="false">G22</f>
        <v>1636.69</v>
      </c>
      <c r="H34" s="14"/>
    </row>
    <row r="35" customFormat="false" ht="21.75" hidden="false" customHeight="true" outlineLevel="0" collapsed="false">
      <c r="B35" s="22" t="s">
        <v>33</v>
      </c>
      <c r="C35" s="22"/>
      <c r="D35" s="22"/>
      <c r="E35" s="22"/>
      <c r="F35" s="22"/>
      <c r="G35" s="23" t="n">
        <f aca="false">G34-G33</f>
        <v>-1.30999999999995</v>
      </c>
      <c r="H35" s="23"/>
    </row>
    <row r="36" customFormat="false" ht="9.75" hidden="false" customHeight="true" outlineLevel="0" collapsed="false"/>
    <row r="37" customFormat="false" ht="24" hidden="false" customHeight="true" outlineLevel="0" collapsed="false">
      <c r="B37" s="6" t="s">
        <v>34</v>
      </c>
      <c r="C37" s="6"/>
      <c r="D37" s="6"/>
      <c r="E37" s="6"/>
      <c r="F37" s="6"/>
      <c r="G37" s="6"/>
      <c r="H37" s="6"/>
    </row>
    <row r="38" customFormat="false" ht="18" hidden="false" customHeight="true" outlineLevel="0" collapsed="false">
      <c r="B38" s="4" t="s">
        <v>35</v>
      </c>
      <c r="C38" s="4"/>
      <c r="D38" s="4"/>
      <c r="F38" s="4" t="s">
        <v>36</v>
      </c>
      <c r="G38" s="4"/>
      <c r="H38" s="4"/>
    </row>
    <row r="39" customFormat="false" ht="33.75" hidden="false" customHeight="true" outlineLevel="0" collapsed="false">
      <c r="B39" s="24" t="s">
        <v>37</v>
      </c>
      <c r="C39" s="24"/>
      <c r="D39" s="24"/>
      <c r="F39" s="24" t="s">
        <v>38</v>
      </c>
      <c r="G39" s="24"/>
      <c r="H39" s="24"/>
    </row>
    <row r="40" customFormat="false" ht="15.75" hidden="false" customHeight="true" outlineLevel="0" collapsed="false">
      <c r="B40" s="25" t="s">
        <v>39</v>
      </c>
      <c r="C40" s="25"/>
      <c r="D40" s="25"/>
      <c r="F40" s="25" t="s">
        <v>39</v>
      </c>
      <c r="G40" s="25"/>
      <c r="H40" s="25"/>
    </row>
    <row r="41" customFormat="false" ht="9.75" hidden="false" customHeight="true" outlineLevel="0" collapsed="false"/>
    <row r="42" customFormat="false" ht="16.5" hidden="false" customHeight="true" outlineLevel="0" collapsed="false">
      <c r="B42" s="26" t="s">
        <v>40</v>
      </c>
      <c r="C42" s="26"/>
      <c r="D42" s="26"/>
      <c r="E42" s="26"/>
      <c r="F42" s="26"/>
      <c r="G42" s="26"/>
      <c r="H42" s="26"/>
    </row>
    <row r="43" customFormat="false" ht="15" hidden="false" customHeight="true" outlineLevel="0" collapsed="false">
      <c r="B43" s="27" t="s">
        <v>41</v>
      </c>
      <c r="C43" s="27"/>
      <c r="D43" s="27"/>
      <c r="E43" s="27"/>
      <c r="F43" s="27"/>
      <c r="G43" s="27"/>
      <c r="H43" s="27"/>
    </row>
    <row r="44" customFormat="false" ht="15" hidden="false" customHeight="true" outlineLevel="0" collapsed="false">
      <c r="B44" s="27" t="s">
        <v>42</v>
      </c>
      <c r="C44" s="27"/>
      <c r="D44" s="27"/>
      <c r="E44" s="27"/>
      <c r="F44" s="27"/>
      <c r="G44" s="27"/>
      <c r="H44" s="27"/>
    </row>
    <row r="45" customFormat="false" ht="15" hidden="false" customHeight="true" outlineLevel="0" collapsed="false">
      <c r="B45" s="27" t="s">
        <v>43</v>
      </c>
      <c r="C45" s="27"/>
      <c r="D45" s="27"/>
      <c r="E45" s="27"/>
      <c r="F45" s="27"/>
      <c r="G45" s="27"/>
      <c r="H45" s="27"/>
    </row>
    <row r="46" customFormat="false" ht="15" hidden="false" customHeight="true" outlineLevel="0" collapsed="false">
      <c r="B46" s="27" t="s">
        <v>44</v>
      </c>
      <c r="C46" s="27"/>
      <c r="D46" s="27"/>
      <c r="E46" s="27"/>
      <c r="F46" s="27"/>
      <c r="G46" s="27"/>
      <c r="H46" s="27"/>
    </row>
  </sheetData>
  <mergeCells count="48">
    <mergeCell ref="B2:H2"/>
    <mergeCell ref="B3:H3"/>
    <mergeCell ref="B4:H4"/>
    <mergeCell ref="C5:D5"/>
    <mergeCell ref="G5:H5"/>
    <mergeCell ref="C6:D6"/>
    <mergeCell ref="G6:H6"/>
    <mergeCell ref="C7:D7"/>
    <mergeCell ref="G7:H7"/>
    <mergeCell ref="B9:H9"/>
    <mergeCell ref="B10:D10"/>
    <mergeCell ref="F10:H10"/>
    <mergeCell ref="B20:C20"/>
    <mergeCell ref="F20:G20"/>
    <mergeCell ref="B22:F22"/>
    <mergeCell ref="G22:H22"/>
    <mergeCell ref="B24:H24"/>
    <mergeCell ref="B25:F25"/>
    <mergeCell ref="G25:H25"/>
    <mergeCell ref="B26:F26"/>
    <mergeCell ref="G26:H26"/>
    <mergeCell ref="B27:F27"/>
    <mergeCell ref="G27:H27"/>
    <mergeCell ref="B28:F28"/>
    <mergeCell ref="G28:H28"/>
    <mergeCell ref="B29:F29"/>
    <mergeCell ref="G29:H29"/>
    <mergeCell ref="B30:F30"/>
    <mergeCell ref="G30:H30"/>
    <mergeCell ref="B32:H32"/>
    <mergeCell ref="B33:F33"/>
    <mergeCell ref="G33:H33"/>
    <mergeCell ref="B34:F34"/>
    <mergeCell ref="G34:H34"/>
    <mergeCell ref="B35:F35"/>
    <mergeCell ref="G35:H35"/>
    <mergeCell ref="B37:H37"/>
    <mergeCell ref="B38:D38"/>
    <mergeCell ref="F38:H38"/>
    <mergeCell ref="B39:D39"/>
    <mergeCell ref="F39:H39"/>
    <mergeCell ref="B40:D40"/>
    <mergeCell ref="F40:H40"/>
    <mergeCell ref="B42:H42"/>
    <mergeCell ref="B43:H43"/>
    <mergeCell ref="B44:H44"/>
    <mergeCell ref="B45:H45"/>
    <mergeCell ref="B46:H46"/>
  </mergeCells>
  <conditionalFormatting sqref="G35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3" min="2" style="0" width="12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8" min="7" style="0" width="12"/>
    <col collapsed="false" customWidth="true" hidden="false" outlineLevel="0" max="10" min="9" style="0" width="15"/>
    <col collapsed="false" customWidth="true" hidden="false" outlineLevel="0" max="11" min="11" style="0" width="13"/>
    <col collapsed="false" customWidth="true" hidden="false" outlineLevel="0" max="12" min="12" style="0" width="22"/>
    <col collapsed="false" customWidth="true" hidden="false" outlineLevel="0" max="13" min="13" style="0" width="2.4"/>
  </cols>
  <sheetData>
    <row r="2" customFormat="false" ht="31.5" hidden="false" customHeight="true" outlineLevel="0" collapsed="false">
      <c r="B2" s="28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customFormat="false" ht="18" hidden="false" customHeight="true" outlineLevel="0" collapsed="false">
      <c r="B3" s="2" t="s">
        <v>46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3.75" hidden="false" customHeight="true" outlineLevel="0" collapsed="false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6" customFormat="false" ht="19.5" hidden="false" customHeight="true" outlineLevel="0" collapsed="false">
      <c r="B6" s="4" t="s">
        <v>47</v>
      </c>
      <c r="C6" s="4"/>
      <c r="D6" s="5" t="s">
        <v>48</v>
      </c>
      <c r="E6" s="5"/>
      <c r="G6" s="4" t="s">
        <v>49</v>
      </c>
      <c r="H6" s="4"/>
      <c r="I6" s="5" t="s">
        <v>50</v>
      </c>
      <c r="J6" s="5"/>
      <c r="K6" s="5"/>
      <c r="L6" s="5"/>
    </row>
    <row r="8" customFormat="false" ht="31.5" hidden="false" customHeight="true" outlineLevel="0" collapsed="false">
      <c r="B8" s="29" t="s">
        <v>51</v>
      </c>
      <c r="C8" s="29" t="s">
        <v>52</v>
      </c>
      <c r="D8" s="29" t="s">
        <v>53</v>
      </c>
      <c r="E8" s="29" t="s">
        <v>54</v>
      </c>
      <c r="F8" s="29" t="s">
        <v>55</v>
      </c>
      <c r="G8" s="29" t="s">
        <v>56</v>
      </c>
      <c r="H8" s="29" t="s">
        <v>57</v>
      </c>
      <c r="I8" s="29" t="s">
        <v>58</v>
      </c>
      <c r="J8" s="29" t="s">
        <v>59</v>
      </c>
      <c r="K8" s="29" t="s">
        <v>60</v>
      </c>
      <c r="L8" s="29" t="s">
        <v>61</v>
      </c>
    </row>
    <row r="9" customFormat="false" ht="18" hidden="false" customHeight="true" outlineLevel="0" collapsed="false">
      <c r="B9" s="30" t="s">
        <v>62</v>
      </c>
      <c r="C9" s="30" t="s">
        <v>63</v>
      </c>
      <c r="D9" s="31" t="n">
        <v>300</v>
      </c>
      <c r="E9" s="32" t="n">
        <v>1240.5</v>
      </c>
      <c r="F9" s="31" t="n">
        <v>0</v>
      </c>
      <c r="G9" s="31" t="n">
        <v>25</v>
      </c>
      <c r="H9" s="31" t="n">
        <v>1215</v>
      </c>
      <c r="I9" s="33" t="n">
        <f aca="false">D9+E9+F9-G9-H9</f>
        <v>300.5</v>
      </c>
      <c r="J9" s="32" t="n">
        <v>300.5</v>
      </c>
      <c r="K9" s="34" t="n">
        <f aca="false">J9-I9</f>
        <v>0</v>
      </c>
      <c r="L9" s="35"/>
    </row>
    <row r="10" customFormat="false" ht="18" hidden="false" customHeight="true" outlineLevel="0" collapsed="false">
      <c r="B10" s="36" t="s">
        <v>64</v>
      </c>
      <c r="C10" s="36" t="s">
        <v>65</v>
      </c>
      <c r="D10" s="11" t="n">
        <f aca="false">J9</f>
        <v>300.5</v>
      </c>
      <c r="E10" s="32" t="n">
        <v>1685.2</v>
      </c>
      <c r="F10" s="31" t="n">
        <v>0</v>
      </c>
      <c r="G10" s="31" t="n">
        <v>0</v>
      </c>
      <c r="H10" s="31" t="n">
        <v>1685</v>
      </c>
      <c r="I10" s="37" t="n">
        <f aca="false">D10+E10+F10-G10-H10</f>
        <v>300.7</v>
      </c>
      <c r="J10" s="32" t="n">
        <v>300</v>
      </c>
      <c r="K10" s="38" t="n">
        <f aca="false">J10-I10</f>
        <v>-0.700000000000046</v>
      </c>
      <c r="L10" s="35" t="s">
        <v>66</v>
      </c>
    </row>
    <row r="11" customFormat="false" ht="18" hidden="false" customHeight="true" outlineLevel="0" collapsed="false">
      <c r="B11" s="30" t="s">
        <v>67</v>
      </c>
      <c r="C11" s="30" t="s">
        <v>68</v>
      </c>
      <c r="D11" s="9" t="n">
        <f aca="false">J10</f>
        <v>300</v>
      </c>
      <c r="E11" s="32" t="n">
        <v>990.8</v>
      </c>
      <c r="F11" s="31" t="n">
        <v>0</v>
      </c>
      <c r="G11" s="31" t="n">
        <v>48.6</v>
      </c>
      <c r="H11" s="31" t="n">
        <v>940</v>
      </c>
      <c r="I11" s="33" t="n">
        <f aca="false">D11+E11+F11-G11-H11</f>
        <v>302.2</v>
      </c>
      <c r="J11" s="32" t="n">
        <v>302.2</v>
      </c>
      <c r="K11" s="34" t="n">
        <f aca="false">J11-I11</f>
        <v>0</v>
      </c>
      <c r="L11" s="35"/>
    </row>
    <row r="12" customFormat="false" ht="18" hidden="false" customHeight="true" outlineLevel="0" collapsed="false">
      <c r="B12" s="36" t="s">
        <v>69</v>
      </c>
      <c r="C12" s="36" t="s">
        <v>70</v>
      </c>
      <c r="D12" s="11" t="n">
        <f aca="false">J11</f>
        <v>302.2</v>
      </c>
      <c r="E12" s="32" t="n">
        <v>1320</v>
      </c>
      <c r="F12" s="31" t="n">
        <v>0</v>
      </c>
      <c r="G12" s="31" t="n">
        <v>0</v>
      </c>
      <c r="H12" s="31" t="n">
        <v>1320</v>
      </c>
      <c r="I12" s="37" t="n">
        <f aca="false">D12+E12+F12-G12-H12</f>
        <v>302.2</v>
      </c>
      <c r="J12" s="32" t="n">
        <v>303.2</v>
      </c>
      <c r="K12" s="38" t="n">
        <f aca="false">J12-I12</f>
        <v>0.999999999999943</v>
      </c>
      <c r="L12" s="35" t="s">
        <v>71</v>
      </c>
    </row>
    <row r="13" customFormat="false" ht="18" hidden="false" customHeight="true" outlineLevel="0" collapsed="false">
      <c r="B13" s="30" t="s">
        <v>72</v>
      </c>
      <c r="C13" s="30" t="s">
        <v>73</v>
      </c>
      <c r="D13" s="9" t="n">
        <f aca="false">J12</f>
        <v>303.2</v>
      </c>
      <c r="E13" s="32" t="n">
        <v>1105.4</v>
      </c>
      <c r="F13" s="31" t="n">
        <v>0</v>
      </c>
      <c r="G13" s="31" t="n">
        <v>32.9</v>
      </c>
      <c r="H13" s="31" t="n">
        <v>1075</v>
      </c>
      <c r="I13" s="33" t="n">
        <f aca="false">D13+E13+F13-G13-H13</f>
        <v>300.7</v>
      </c>
      <c r="J13" s="32" t="n">
        <v>300.7</v>
      </c>
      <c r="K13" s="34" t="n">
        <f aca="false">J13-I13</f>
        <v>0</v>
      </c>
      <c r="L13" s="35"/>
    </row>
    <row r="14" customFormat="false" ht="18" hidden="false" customHeight="true" outlineLevel="0" collapsed="false">
      <c r="B14" s="36" t="s">
        <v>74</v>
      </c>
      <c r="C14" s="36" t="s">
        <v>75</v>
      </c>
      <c r="D14" s="11" t="n">
        <f aca="false">J13</f>
        <v>300.7</v>
      </c>
      <c r="E14" s="32" t="n">
        <v>1450</v>
      </c>
      <c r="F14" s="31" t="n">
        <v>0</v>
      </c>
      <c r="G14" s="31" t="n">
        <v>0</v>
      </c>
      <c r="H14" s="31" t="n">
        <v>1450</v>
      </c>
      <c r="I14" s="37" t="n">
        <f aca="false">D14+E14+F14-G14-H14</f>
        <v>300.7</v>
      </c>
      <c r="J14" s="32" t="n">
        <v>299.9</v>
      </c>
      <c r="K14" s="38" t="n">
        <f aca="false">J14-I14</f>
        <v>-0.800000000000068</v>
      </c>
      <c r="L14" s="35" t="s">
        <v>76</v>
      </c>
    </row>
    <row r="15" customFormat="false" ht="18" hidden="false" customHeight="true" outlineLevel="0" collapsed="false">
      <c r="B15" s="30" t="s">
        <v>77</v>
      </c>
      <c r="C15" s="30" t="s">
        <v>78</v>
      </c>
      <c r="D15" s="9" t="n">
        <f aca="false">J14</f>
        <v>299.9</v>
      </c>
      <c r="E15" s="32" t="n">
        <v>1780.3</v>
      </c>
      <c r="F15" s="31" t="n">
        <v>0</v>
      </c>
      <c r="G15" s="31" t="n">
        <v>54.2</v>
      </c>
      <c r="H15" s="31" t="n">
        <v>1725</v>
      </c>
      <c r="I15" s="33" t="n">
        <f aca="false">D15+E15+F15-G15-H15</f>
        <v>301</v>
      </c>
      <c r="J15" s="32" t="n">
        <v>301</v>
      </c>
      <c r="K15" s="34" t="n">
        <f aca="false">J15-I15</f>
        <v>0</v>
      </c>
      <c r="L15" s="35"/>
    </row>
    <row r="16" customFormat="false" ht="18" hidden="false" customHeight="true" outlineLevel="0" collapsed="false">
      <c r="B16" s="36" t="s">
        <v>79</v>
      </c>
      <c r="C16" s="36" t="s">
        <v>80</v>
      </c>
      <c r="D16" s="11" t="n">
        <f aca="false">J15</f>
        <v>301</v>
      </c>
      <c r="E16" s="32" t="n">
        <v>920.6</v>
      </c>
      <c r="F16" s="31" t="n">
        <v>0</v>
      </c>
      <c r="G16" s="31" t="n">
        <v>18</v>
      </c>
      <c r="H16" s="31" t="n">
        <v>902</v>
      </c>
      <c r="I16" s="37" t="n">
        <f aca="false">D16+E16+F16-G16-H16</f>
        <v>301.6</v>
      </c>
      <c r="J16" s="32" t="n">
        <v>301.6</v>
      </c>
      <c r="K16" s="38" t="n">
        <f aca="false">J16-I16</f>
        <v>0</v>
      </c>
      <c r="L16" s="39"/>
    </row>
    <row r="17" customFormat="false" ht="18" hidden="false" customHeight="true" outlineLevel="0" collapsed="false">
      <c r="B17" s="30" t="s">
        <v>81</v>
      </c>
      <c r="C17" s="30" t="s">
        <v>82</v>
      </c>
      <c r="D17" s="9" t="n">
        <f aca="false">J16</f>
        <v>301.6</v>
      </c>
      <c r="E17" s="32" t="n">
        <v>1375.9</v>
      </c>
      <c r="F17" s="31" t="n">
        <v>0</v>
      </c>
      <c r="G17" s="31" t="n">
        <v>0</v>
      </c>
      <c r="H17" s="31" t="n">
        <v>1377</v>
      </c>
      <c r="I17" s="33" t="n">
        <f aca="false">D17+E17+F17-G17-H17</f>
        <v>300.5</v>
      </c>
      <c r="J17" s="32" t="n">
        <v>301</v>
      </c>
      <c r="K17" s="34" t="n">
        <f aca="false">J17-I17</f>
        <v>0.5</v>
      </c>
      <c r="L17" s="35" t="s">
        <v>83</v>
      </c>
    </row>
    <row r="18" customFormat="false" ht="18" hidden="false" customHeight="true" outlineLevel="0" collapsed="false">
      <c r="B18" s="36" t="s">
        <v>84</v>
      </c>
      <c r="C18" s="36" t="s">
        <v>85</v>
      </c>
      <c r="D18" s="11" t="n">
        <f aca="false">J17</f>
        <v>301</v>
      </c>
      <c r="E18" s="32" t="n">
        <v>1210.4</v>
      </c>
      <c r="F18" s="31" t="n">
        <v>0</v>
      </c>
      <c r="G18" s="31" t="n">
        <v>41.3</v>
      </c>
      <c r="H18" s="31" t="n">
        <v>1170</v>
      </c>
      <c r="I18" s="37" t="n">
        <f aca="false">D18+E18+F18-G18-H18</f>
        <v>300.1</v>
      </c>
      <c r="J18" s="32" t="n">
        <v>300.1</v>
      </c>
      <c r="K18" s="38" t="n">
        <f aca="false">J18-I18</f>
        <v>0</v>
      </c>
      <c r="L18" s="39"/>
    </row>
    <row r="19" customFormat="false" ht="18" hidden="false" customHeight="true" outlineLevel="0" collapsed="false">
      <c r="B19" s="30" t="s">
        <v>86</v>
      </c>
      <c r="C19" s="30" t="s">
        <v>87</v>
      </c>
      <c r="D19" s="9" t="n">
        <f aca="false">J18</f>
        <v>300.1</v>
      </c>
      <c r="E19" s="32" t="n">
        <v>1660</v>
      </c>
      <c r="F19" s="31" t="n">
        <v>0</v>
      </c>
      <c r="G19" s="31" t="n">
        <v>0</v>
      </c>
      <c r="H19" s="31" t="n">
        <v>1660</v>
      </c>
      <c r="I19" s="33" t="n">
        <f aca="false">D19+E19+F19-G19-H19</f>
        <v>300.1</v>
      </c>
      <c r="J19" s="32" t="n">
        <v>298.8</v>
      </c>
      <c r="K19" s="34" t="n">
        <f aca="false">J19-I19</f>
        <v>-1.2999999999999</v>
      </c>
      <c r="L19" s="35" t="s">
        <v>88</v>
      </c>
    </row>
    <row r="20" customFormat="false" ht="18" hidden="false" customHeight="true" outlineLevel="0" collapsed="false">
      <c r="B20" s="36" t="s">
        <v>89</v>
      </c>
      <c r="C20" s="36" t="s">
        <v>90</v>
      </c>
      <c r="D20" s="11" t="n">
        <f aca="false">J19</f>
        <v>298.8</v>
      </c>
      <c r="E20" s="32" t="n">
        <v>1045.7</v>
      </c>
      <c r="F20" s="31" t="n">
        <v>0</v>
      </c>
      <c r="G20" s="31" t="n">
        <v>27.5</v>
      </c>
      <c r="H20" s="31" t="n">
        <v>1015</v>
      </c>
      <c r="I20" s="37" t="n">
        <f aca="false">D20+E20+F20-G20-H20</f>
        <v>302</v>
      </c>
      <c r="J20" s="32" t="n">
        <v>302</v>
      </c>
      <c r="K20" s="38" t="n">
        <f aca="false">J20-I20</f>
        <v>0</v>
      </c>
      <c r="L20" s="39"/>
    </row>
    <row r="21" customFormat="false" ht="18" hidden="false" customHeight="true" outlineLevel="0" collapsed="false">
      <c r="B21" s="30" t="s">
        <v>91</v>
      </c>
      <c r="C21" s="30" t="s">
        <v>92</v>
      </c>
      <c r="D21" s="9" t="n">
        <f aca="false">J20</f>
        <v>302</v>
      </c>
      <c r="E21" s="32" t="n">
        <v>1890.2</v>
      </c>
      <c r="F21" s="31" t="n">
        <v>0</v>
      </c>
      <c r="G21" s="31" t="n">
        <v>0</v>
      </c>
      <c r="H21" s="31" t="n">
        <v>1890</v>
      </c>
      <c r="I21" s="33" t="n">
        <f aca="false">D21+E21+F21-G21-H21</f>
        <v>302.2</v>
      </c>
      <c r="J21" s="32" t="n">
        <v>302.2</v>
      </c>
      <c r="K21" s="34" t="n">
        <f aca="false">J21-I21</f>
        <v>0</v>
      </c>
      <c r="L21" s="35"/>
    </row>
    <row r="22" customFormat="false" ht="18" hidden="false" customHeight="true" outlineLevel="0" collapsed="false">
      <c r="B22" s="36" t="s">
        <v>9</v>
      </c>
      <c r="C22" s="36" t="s">
        <v>5</v>
      </c>
      <c r="D22" s="11" t="n">
        <f aca="false">J21</f>
        <v>302.2</v>
      </c>
      <c r="E22" s="32" t="n">
        <v>1532.49</v>
      </c>
      <c r="F22" s="31" t="n">
        <v>0</v>
      </c>
      <c r="G22" s="31" t="n">
        <v>45.8</v>
      </c>
      <c r="H22" s="31" t="n">
        <v>1488.89</v>
      </c>
      <c r="I22" s="37" t="n">
        <f aca="false">D22+E22+F22-G22-H22</f>
        <v>300</v>
      </c>
      <c r="J22" s="32" t="n">
        <v>298.69</v>
      </c>
      <c r="K22" s="38" t="n">
        <f aca="false">J22-I22</f>
        <v>-1.31</v>
      </c>
      <c r="L22" s="35" t="s">
        <v>93</v>
      </c>
    </row>
    <row r="23" customFormat="false" ht="24" hidden="false" customHeight="true" outlineLevel="0" collapsed="false">
      <c r="B23" s="40" t="s">
        <v>94</v>
      </c>
      <c r="C23" s="40"/>
      <c r="D23" s="40"/>
      <c r="E23" s="41" t="n">
        <f aca="false">SUM(E9:E22)</f>
        <v>19207.49</v>
      </c>
      <c r="F23" s="41" t="n">
        <f aca="false">SUM(F9:F22)</f>
        <v>0</v>
      </c>
      <c r="G23" s="41" t="n">
        <f aca="false">SUM(G9:G22)</f>
        <v>293.3</v>
      </c>
      <c r="H23" s="41" t="n">
        <f aca="false">SUM(H9:H22)</f>
        <v>18912.89</v>
      </c>
      <c r="I23" s="42"/>
      <c r="J23" s="42"/>
      <c r="K23" s="43" t="n">
        <f aca="false">SUM(K9:K22)</f>
        <v>-2.61000000000007</v>
      </c>
      <c r="L23" s="44" t="s">
        <v>95</v>
      </c>
    </row>
    <row r="25" customFormat="false" ht="16.5" hidden="false" customHeight="true" outlineLevel="0" collapsed="false">
      <c r="B25" s="26" t="s">
        <v>40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customFormat="false" ht="15" hidden="false" customHeight="true" outlineLevel="0" collapsed="false">
      <c r="B26" s="27" t="s">
        <v>96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customFormat="false" ht="15" hidden="false" customHeight="true" outlineLevel="0" collapsed="false">
      <c r="B27" s="27" t="s">
        <v>97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customFormat="false" ht="15" hidden="false" customHeight="true" outlineLevel="0" collapsed="false">
      <c r="B28" s="27" t="s">
        <v>98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</row>
  </sheetData>
  <mergeCells count="12">
    <mergeCell ref="B2:L2"/>
    <mergeCell ref="B3:L3"/>
    <mergeCell ref="B4:L4"/>
    <mergeCell ref="B6:C6"/>
    <mergeCell ref="D6:E6"/>
    <mergeCell ref="G6:H6"/>
    <mergeCell ref="I6:L6"/>
    <mergeCell ref="B23:D23"/>
    <mergeCell ref="B25:L25"/>
    <mergeCell ref="B26:L26"/>
    <mergeCell ref="B27:L27"/>
    <mergeCell ref="B28:L28"/>
  </mergeCells>
  <conditionalFormatting sqref="K9:K22">
    <cfRule type="cellIs" priority="2" operator="lessThan" aboveAverage="0" equalAverage="0" bottom="0" percent="0" rank="0" text="" dxfId="2">
      <formula>0</formula>
    </cfRule>
    <cfRule type="cellIs" priority="3" operator="greaterThan" aboveAverage="0" equalAverage="0" bottom="0" percent="0" rank="0" text="" dxfId="3">
      <formula>0</formula>
    </cfRule>
  </conditionalFormatting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2026-10-09T08:01:29Z</dcterms:created>
  <dc:creator>openpyxl</dc:creator>
  <dc:description/>
  <dc:language>en-US</dc:language>
  <cp:lastModifiedBy/>
  <dcterms:modified xsi:type="dcterms:W3CDTF">2026-10-09T08:01:29Z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